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s.weissen/Desktop/"/>
    </mc:Choice>
  </mc:AlternateContent>
  <xr:revisionPtr revIDLastSave="0" documentId="13_ncr:1_{A421E6D5-9F84-3848-80C0-D797E8958A11}" xr6:coauthVersionLast="47" xr6:coauthVersionMax="47" xr10:uidLastSave="{00000000-0000-0000-0000-000000000000}"/>
  <bookViews>
    <workbookView xWindow="2220" yWindow="620" windowWidth="31440" windowHeight="19400" activeTab="3" xr2:uid="{00000000-000D-0000-FFFF-FFFF00000000}"/>
  </bookViews>
  <sheets>
    <sheet name="0 - Einleitung &amp; Erklärung" sheetId="1" r:id="rId1"/>
    <sheet name="1 - Grunddaten" sheetId="2" r:id="rId2"/>
    <sheet name="2 - Erw. Schreibtischnutzug" sheetId="3" r:id="rId3"/>
    <sheet name="3 - Fazi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B23" i="4"/>
  <c r="A23" i="4"/>
  <c r="E10" i="3"/>
  <c r="E9" i="3"/>
  <c r="E8" i="3"/>
  <c r="E7" i="3"/>
  <c r="E6" i="3"/>
  <c r="E5" i="3"/>
  <c r="C18" i="2"/>
  <c r="C11" i="2"/>
  <c r="F7" i="3" s="1"/>
  <c r="C6" i="2"/>
  <c r="C12" i="2" s="1"/>
  <c r="G7" i="3" l="1"/>
  <c r="F8" i="3"/>
  <c r="G8" i="3" s="1"/>
  <c r="F9" i="3"/>
  <c r="G9" i="3" s="1"/>
  <c r="F10" i="3"/>
  <c r="G10" i="3" s="1"/>
  <c r="F5" i="3"/>
  <c r="G5" i="3" s="1"/>
  <c r="F6" i="3"/>
  <c r="G6" i="3" s="1"/>
  <c r="C14" i="4" l="1"/>
  <c r="C15" i="4" s="1"/>
  <c r="C17" i="4" l="1"/>
  <c r="C25" i="4" s="1"/>
  <c r="C18" i="4"/>
  <c r="C16" i="4"/>
  <c r="C23" i="4" s="1"/>
  <c r="C24" i="4" s="1"/>
  <c r="C26" i="4" s="1"/>
</calcChain>
</file>

<file path=xl/sharedStrings.xml><?xml version="1.0" encoding="utf-8"?>
<sst xmlns="http://schemas.openxmlformats.org/spreadsheetml/2006/main" count="63" uniqueCount="63">
  <si>
    <t>1.</t>
  </si>
  <si>
    <t>2.</t>
  </si>
  <si>
    <t>3.</t>
  </si>
  <si>
    <t>4.</t>
  </si>
  <si>
    <t>5.</t>
  </si>
  <si>
    <t>Calculation is based on this number of employees (see below)</t>
  </si>
  <si>
    <t>Number of total desk-days per annum</t>
  </si>
  <si>
    <t>#</t>
  </si>
  <si>
    <t>Usage Quota</t>
  </si>
  <si>
    <t>#1</t>
  </si>
  <si>
    <t>#2</t>
  </si>
  <si>
    <t>#3</t>
  </si>
  <si>
    <t>#4</t>
  </si>
  <si>
    <t>#5</t>
  </si>
  <si>
    <t>#6</t>
  </si>
  <si>
    <t>Willkommen bei unserem Shared Desk Kalkulator powerd by desk.ly</t>
  </si>
  <si>
    <t>Anzahl der Arbeitstage pro Jahr</t>
  </si>
  <si>
    <t>Durchschnittliche Krankheitstage pro Jahr</t>
  </si>
  <si>
    <t>Deine aktuellen Bürostatistiken</t>
  </si>
  <si>
    <t>Basisdaten zur Berechnung konkreter Einsparmöglichkeiten (optional)</t>
  </si>
  <si>
    <t>Wie viele Quadratmeter des Büros sind mit Schreibtischen belegt?</t>
  </si>
  <si>
    <t>Durchschnittliche Fläche (in Quadratmetern) pro Schreibtisch</t>
  </si>
  <si>
    <t>Anzahl der Tage pro Woche im Büro anwesend</t>
  </si>
  <si>
    <t>Quote der Beschäftigten</t>
  </si>
  <si>
    <t>Insgesamt benötigte Schreibtischarbeitstage pro Jahr</t>
  </si>
  <si>
    <t>Hinweise:</t>
  </si>
  <si>
    <t>Shared Desk / Flex Office Kalkulation</t>
  </si>
  <si>
    <t>Zusammenfassung der Schreibtischsparmöglichkeiten</t>
  </si>
  <si>
    <t>Summe der benötigten Schreibtische pro Tag</t>
  </si>
  <si>
    <t>Diese Quote an Schreibtischen kann entfernt werden</t>
  </si>
  <si>
    <t>Diese Anzahl an Schreibtischen kann entfernt werden</t>
  </si>
  <si>
    <t>Zusammenfassung der Kosteneinsparungsmöglichkeiten</t>
  </si>
  <si>
    <t>Wie viel kann eingespart werden, wenn diese Anzahl von Schreibtischen beim nächsten Mal nicht erneuert wird?</t>
  </si>
  <si>
    <t>Gesamteinsparungen über einen Zeitraum von 5 Jahren</t>
  </si>
  <si>
    <t>Einige Hinweise:</t>
  </si>
  <si>
    <t>Wir heißen Dich zu unserem Shared-Desk-Rechner herzlich willkommen. Wir geben Dir mit dem Kalkulator einen Überblick über mögliche Kosteneinsparungen durch den Einsatz von Shared Desk.</t>
  </si>
  <si>
    <t>Verwende zunächst die Registerkarte "1 - Grunddaten", um Daten einzugeben.</t>
  </si>
  <si>
    <t>Erfasse die voraussichtliche Nutzung Deiner Bürofläche und trage die Ergebnisse in "2 - Erw. Schreibtischnutzung" ein.</t>
  </si>
  <si>
    <t>Auf desk.ly findest Du weitere nützliche Vorlagen und hilfreiche Inhalte, um Fallstricke bei der Einführung einer Shared Desk Organisation in Deinem Büro zu vermeiden.</t>
  </si>
  <si>
    <t>Basisdaten für Deine Region und Dein Unternehmen</t>
  </si>
  <si>
    <t>Arbeitsfreie Tage (ohne Urlaub) pro Jahr im Durchschnitt pro Arbeitnehmer*in</t>
  </si>
  <si>
    <t>Anzahl der in Deinem Büro verfügbaren Schreibtische</t>
  </si>
  <si>
    <t>Anzahl der in Deinem Büro tätigen Mitarbeiter*innen</t>
  </si>
  <si>
    <t>Wie viel zahlst Du pro Monat pro Quadratmeter?</t>
  </si>
  <si>
    <t>Wie viel zahlst Du für einen voll ausgestatteten Schreibtisch?</t>
  </si>
  <si>
    <t>&lt;&lt; Bitte gib die Anzahl der Büroarbeitsplätze ein.</t>
  </si>
  <si>
    <t>Schließe Bereiche wie Etagen, Besprechungsräume, Besucherbereiche usw. aus. Eine Schätzung reicht.</t>
  </si>
  <si>
    <t>Auch wenn Du Eigentümer des Gebäudes bist, solltest Du einen Marktpreisvergleich durchführen.</t>
  </si>
  <si>
    <t>Nimm gerne eine Annahme für Möbel wie Schreibtisch, Stuhl und Beleuchtung an. Ein guter Schätzwert ist 2.500 €.</t>
  </si>
  <si>
    <t>Anzahl der Arbeitnehmer*innen, die diese Option wählen</t>
  </si>
  <si>
    <t>Erwartete Verteilung der Mitarbeiter*innen vor Ort</t>
  </si>
  <si>
    <t>Wenn Ihr in Arbeitsverträgen ein festes / maximales Home-Office-Kontingent habt, z. B. 1 Tag pro Woche, gib dies in der Datentabelle in Zeile 5 ein und füllen alle anderen Felder mit Nullen aus.</t>
  </si>
  <si>
    <t>Wenn Du Dir genauere Daten wünscht, führe eine Umfrage unter Deinen Mitarbeiter*innen/Kollegen*innen durch. Trage anschließend die Ergebnisdaten in die Felder ein. Eine Umfrage kann hier ganz einfach erstellt werden: https://www.google.com/forms/about/</t>
  </si>
  <si>
    <t>Für Dein Szenario benötigst Du für die parallele Nutzung von Schreibtischen diese Anzahl</t>
  </si>
  <si>
    <t>Die Maximal verfügbare Anzahl von Mitarbeitern*innen auf der Bürofläche</t>
  </si>
  <si>
    <t>Diese Kalkulation ist eine Durchschnittsberechnung und Tendenz. Die Büronutzung wird nicht jeden Tag im Durchschnitt liegen. Freitags bspw. bleiben die Leute eher zu Hause und Mitte der Woche sind sie eher im Büro.</t>
  </si>
  <si>
    <t>Nutze die Desksharing-Software desk.ly, um umfangreiche Nutzungsdaten zu sammeln und Deine Entscheidung auf diese Daten zu stützen. Finde heraus, wie viele und welche Schreibtische entfernt werden können, ohne dass die Vorteile der aktuellen Situation verloren gehen.</t>
  </si>
  <si>
    <t>Summe der Anwesenheitstage</t>
  </si>
  <si>
    <t>&lt;&lt; Bitte gib die Anzahl der in Deinem Büro beschäftigten Mitarbeiter an.</t>
  </si>
  <si>
    <t>Für Beispieldaten folge bitte dem folgenden Link: https://de.statista.com/statistik/daten/studie/197069/umfrage/urlaubstage-und-feiertage-in-europa/</t>
  </si>
  <si>
    <t>Für Beispieldaten folge bitte dem folgenden Link: https://www.mitrefinch.co.uk/blog/time-and-attendance/sick-leave-uk-vs-europe/</t>
  </si>
  <si>
    <t>Auf der Registerkarte "3 - Fazit" kannst Du die Ergebnisse mit den Ersparnissen einsehen und gegebenenfalls als PDF exportieren.</t>
  </si>
  <si>
    <t>Das hängt von den nationalen Feiertagen ab. Niedersachsen in Deutschland hatte zum Beispiel 253 Arbeitstage im Jahr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</si>
</sst>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
    <numFmt numFmtId="166" formatCode="#,##0\ [$€-1]"/>
  </numFmts>
  <fonts count="16">
    <font>
      <sz val="10"/>
      <color rgb="FF000000"/>
      <name val="Arial"/>
    </font>
    <font>
      <b/>
      <sz val="18"/>
      <color theme="0"/>
      <name val="Barlow Semi Condensed"/>
    </font>
    <font>
      <sz val="10"/>
      <color theme="1"/>
      <name val="Barlow Semi Condensed"/>
    </font>
    <font>
      <sz val="12"/>
      <color theme="1"/>
      <name val="Arial"/>
      <family val="2"/>
    </font>
    <font>
      <sz val="14"/>
      <color theme="1"/>
      <name val="Barlow Semi Condensed"/>
    </font>
    <font>
      <sz val="10"/>
      <color theme="1"/>
      <name val="Arial"/>
      <family val="2"/>
    </font>
    <font>
      <sz val="12"/>
      <color theme="1"/>
      <name val="Barlow Semi Condensed"/>
    </font>
    <font>
      <b/>
      <sz val="14"/>
      <color rgb="FFFFFFFF"/>
      <name val="Barlow Semi Condensed"/>
    </font>
    <font>
      <i/>
      <sz val="10"/>
      <color theme="1"/>
      <name val="Barlow Semi Condensed"/>
    </font>
    <font>
      <b/>
      <sz val="14"/>
      <color theme="0"/>
      <name val="Barlow Semi Condensed"/>
    </font>
    <font>
      <b/>
      <sz val="12"/>
      <color theme="1"/>
      <name val="Barlow Semi Condensed"/>
    </font>
    <font>
      <b/>
      <sz val="12"/>
      <color rgb="FFFFFFFF"/>
      <name val="Barlow Semi Condensed"/>
    </font>
    <font>
      <sz val="12"/>
      <color theme="0"/>
      <name val="Barlow Semi Condensed"/>
    </font>
    <font>
      <sz val="14"/>
      <name val="Barlow Semi Condensed"/>
    </font>
    <font>
      <i/>
      <sz val="10"/>
      <name val="Barlow Semi Condensed"/>
    </font>
    <font>
      <sz val="12"/>
      <name val="Barlow Semi Condensed"/>
    </font>
  </fonts>
  <fills count="4">
    <fill>
      <patternFill patternType="none"/>
    </fill>
    <fill>
      <patternFill patternType="gray125"/>
    </fill>
    <fill>
      <patternFill patternType="solid">
        <fgColor rgb="FF2544B2"/>
        <bgColor rgb="FF2544B2"/>
      </patternFill>
    </fill>
    <fill>
      <patternFill patternType="solid">
        <fgColor rgb="FFEFE4FC"/>
        <bgColor rgb="FFEFE4FC"/>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5">
    <xf numFmtId="0" fontId="0" fillId="0" borderId="0" xfId="0" applyFont="1" applyAlignment="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vertical="center"/>
    </xf>
    <xf numFmtId="0" fontId="6" fillId="3" borderId="0" xfId="0" applyFont="1" applyFill="1" applyAlignment="1">
      <alignment vertical="center"/>
    </xf>
    <xf numFmtId="0" fontId="8"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vertical="center"/>
    </xf>
    <xf numFmtId="0" fontId="6" fillId="3" borderId="1" xfId="0" applyFont="1" applyFill="1" applyBorder="1" applyAlignment="1">
      <alignment vertical="center"/>
    </xf>
    <xf numFmtId="3" fontId="6" fillId="0" borderId="0" xfId="0" applyNumberFormat="1" applyFont="1" applyAlignment="1">
      <alignment vertical="center"/>
    </xf>
    <xf numFmtId="164" fontId="6" fillId="3" borderId="0" xfId="0" applyNumberFormat="1" applyFont="1" applyFill="1" applyAlignment="1">
      <alignment vertical="center"/>
    </xf>
    <xf numFmtId="4" fontId="6" fillId="0" borderId="0" xfId="0" applyNumberFormat="1" applyFont="1" applyAlignment="1">
      <alignment vertical="center"/>
    </xf>
    <xf numFmtId="0" fontId="6" fillId="0" borderId="0" xfId="0" applyFont="1" applyAlignment="1"/>
    <xf numFmtId="0" fontId="10" fillId="0" borderId="0" xfId="0" applyFont="1" applyAlignment="1">
      <alignment vertical="top" wrapText="1"/>
    </xf>
    <xf numFmtId="0" fontId="10" fillId="0" borderId="0" xfId="0" applyFont="1" applyAlignment="1">
      <alignment vertical="top"/>
    </xf>
    <xf numFmtId="0" fontId="6" fillId="0" borderId="2" xfId="0" applyFont="1" applyBorder="1" applyAlignment="1">
      <alignment vertical="center"/>
    </xf>
    <xf numFmtId="9" fontId="6" fillId="0" borderId="2" xfId="0" applyNumberFormat="1" applyFont="1" applyBorder="1" applyAlignment="1">
      <alignment vertical="center"/>
    </xf>
    <xf numFmtId="0" fontId="6" fillId="0" borderId="2" xfId="0" applyFont="1" applyBorder="1" applyAlignment="1">
      <alignment vertical="center"/>
    </xf>
    <xf numFmtId="0" fontId="12" fillId="0" borderId="0" xfId="0" applyFont="1"/>
    <xf numFmtId="166" fontId="6" fillId="0" borderId="2" xfId="0" applyNumberFormat="1" applyFont="1" applyBorder="1" applyAlignment="1">
      <alignment vertical="center"/>
    </xf>
    <xf numFmtId="166" fontId="6" fillId="0" borderId="1" xfId="0" applyNumberFormat="1" applyFont="1" applyBorder="1" applyAlignment="1">
      <alignment vertical="center"/>
    </xf>
    <xf numFmtId="166" fontId="6" fillId="0" borderId="0" xfId="0" applyNumberFormat="1"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6" fillId="3" borderId="0" xfId="0" applyFont="1" applyFill="1" applyAlignment="1">
      <alignment horizontal="center" vertical="center"/>
    </xf>
    <xf numFmtId="1" fontId="6" fillId="0" borderId="0" xfId="0" applyNumberFormat="1" applyFont="1" applyAlignment="1">
      <alignment horizontal="center" vertical="center"/>
    </xf>
    <xf numFmtId="9" fontId="6" fillId="0" borderId="0" xfId="0" applyNumberFormat="1" applyFont="1" applyAlignment="1">
      <alignment horizontal="center" vertical="center"/>
    </xf>
    <xf numFmtId="165" fontId="6" fillId="0" borderId="0" xfId="0" applyNumberFormat="1" applyFont="1" applyAlignment="1">
      <alignment horizontal="center" vertical="center"/>
    </xf>
    <xf numFmtId="4" fontId="6" fillId="0" borderId="0" xfId="0" applyNumberFormat="1" applyFont="1" applyAlignment="1">
      <alignment horizontal="center" vertical="center"/>
    </xf>
    <xf numFmtId="0" fontId="1" fillId="2" borderId="0" xfId="0" applyFont="1" applyFill="1" applyAlignment="1"/>
    <xf numFmtId="0" fontId="0" fillId="0" borderId="0" xfId="0" applyFont="1" applyAlignment="1"/>
    <xf numFmtId="0" fontId="7" fillId="2" borderId="0" xfId="0" applyFont="1" applyFill="1" applyAlignment="1">
      <alignment vertical="center"/>
    </xf>
    <xf numFmtId="0" fontId="9" fillId="2" borderId="0" xfId="0" applyFont="1" applyFill="1" applyAlignment="1"/>
    <xf numFmtId="0" fontId="6" fillId="0" borderId="0" xfId="0" applyFont="1" applyAlignment="1">
      <alignment wrapText="1"/>
    </xf>
    <xf numFmtId="0" fontId="0" fillId="0" borderId="0" xfId="0" applyFont="1" applyAlignment="1">
      <alignment wrapText="1"/>
    </xf>
    <xf numFmtId="0" fontId="6" fillId="0" borderId="0" xfId="0" applyFont="1" applyAlignment="1">
      <alignment horizontal="center" wrapText="1"/>
    </xf>
    <xf numFmtId="0" fontId="15" fillId="0" borderId="0" xfId="0" applyFont="1" applyAlignment="1">
      <alignment vertical="center" wrapText="1"/>
    </xf>
    <xf numFmtId="0" fontId="7" fillId="2" borderId="0" xfId="0" applyFont="1" applyFill="1" applyAlignment="1">
      <alignment horizontal="center"/>
    </xf>
    <xf numFmtId="0" fontId="11" fillId="2" borderId="0" xfId="0" applyFont="1" applyFill="1" applyAlignment="1">
      <alignment vertical="center"/>
    </xf>
    <xf numFmtId="0" fontId="6" fillId="0" borderId="0" xfId="0" applyFont="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757575"/>
                </a:solidFill>
                <a:latin typeface="+mn-lt"/>
              </a:defRPr>
            </a:pPr>
            <a:r>
              <a:rPr lang="de-DE" b="0">
                <a:solidFill>
                  <a:srgbClr val="757575"/>
                </a:solidFill>
                <a:latin typeface="+mn-lt"/>
              </a:rPr>
              <a:t>Quote der Mitarbeiter*innen mit erwarteten Arbeitstagen im Büro</a:t>
            </a:r>
          </a:p>
        </c:rich>
      </c:tx>
      <c:overlay val="0"/>
    </c:title>
    <c:autoTitleDeleted val="0"/>
    <c:plotArea>
      <c:layout/>
      <c:barChart>
        <c:barDir val="col"/>
        <c:grouping val="clustered"/>
        <c:varyColors val="1"/>
        <c:ser>
          <c:idx val="0"/>
          <c:order val="0"/>
          <c:spPr>
            <a:solidFill>
              <a:srgbClr val="EFE4FC"/>
            </a:solidFill>
            <a:ln cmpd="sng">
              <a:solidFill>
                <a:srgbClr val="000000"/>
              </a:solidFill>
            </a:ln>
          </c:spPr>
          <c:invertIfNegative val="1"/>
          <c:dLbls>
            <c:spPr>
              <a:noFill/>
              <a:ln>
                <a:noFill/>
              </a:ln>
              <a:effectLst/>
            </c:spPr>
            <c:txPr>
              <a:bodyPr/>
              <a:lstStyle/>
              <a:p>
                <a:pPr lvl="0">
                  <a:defRPr>
                    <a:solidFill>
                      <a:srgbClr val="666666"/>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'2 - Erw. Schreibtischnutzug'!$D$5:$D$10</c:f>
              <c:numCache>
                <c:formatCode>0</c:formatCode>
                <c:ptCount val="6"/>
                <c:pt idx="0">
                  <c:v>0</c:v>
                </c:pt>
                <c:pt idx="1">
                  <c:v>1</c:v>
                </c:pt>
                <c:pt idx="2">
                  <c:v>2</c:v>
                </c:pt>
                <c:pt idx="3">
                  <c:v>3</c:v>
                </c:pt>
                <c:pt idx="4">
                  <c:v>4</c:v>
                </c:pt>
                <c:pt idx="5">
                  <c:v>5</c:v>
                </c:pt>
              </c:numCache>
            </c:numRef>
          </c:cat>
          <c:val>
            <c:numRef>
              <c:f>'2 - Erw. Schreibtischnutzug'!$F$5:$F$10</c:f>
              <c:numCache>
                <c:formatCode>0.0%</c:formatCode>
                <c:ptCount val="6"/>
                <c:pt idx="0">
                  <c:v>4.7619047619047616E-2</c:v>
                </c:pt>
                <c:pt idx="1">
                  <c:v>9.5238095238095233E-2</c:v>
                </c:pt>
                <c:pt idx="2">
                  <c:v>0.14285714285714285</c:v>
                </c:pt>
                <c:pt idx="3">
                  <c:v>0.19047619047619047</c:v>
                </c:pt>
                <c:pt idx="4">
                  <c:v>0.23809523809523808</c:v>
                </c:pt>
                <c:pt idx="5">
                  <c:v>0.2857142857142857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63-2D47-8498-528BD832418B}"/>
            </c:ext>
          </c:extLst>
        </c:ser>
        <c:dLbls>
          <c:showLegendKey val="0"/>
          <c:showVal val="0"/>
          <c:showCatName val="0"/>
          <c:showSerName val="0"/>
          <c:showPercent val="0"/>
          <c:showBubbleSize val="0"/>
        </c:dLbls>
        <c:gapWidth val="150"/>
        <c:axId val="1515744148"/>
        <c:axId val="176895675"/>
      </c:barChart>
      <c:catAx>
        <c:axId val="1515744148"/>
        <c:scaling>
          <c:orientation val="minMax"/>
        </c:scaling>
        <c:delete val="0"/>
        <c:axPos val="b"/>
        <c:title>
          <c:tx>
            <c:rich>
              <a:bodyPr/>
              <a:lstStyle/>
              <a:p>
                <a:pPr lvl="0">
                  <a:defRPr sz="1400" b="0">
                    <a:solidFill>
                      <a:srgbClr val="000000"/>
                    </a:solidFill>
                    <a:latin typeface="+mn-lt"/>
                  </a:defRPr>
                </a:pPr>
                <a:r>
                  <a:rPr lang="de-DE" sz="1400" b="0">
                    <a:solidFill>
                      <a:srgbClr val="000000"/>
                    </a:solidFill>
                    <a:latin typeface="+mn-lt"/>
                  </a:rPr>
                  <a:t>Anzahl der Tage im Büro</a:t>
                </a:r>
              </a:p>
            </c:rich>
          </c:tx>
          <c:overlay val="0"/>
        </c:title>
        <c:numFmt formatCode="0" sourceLinked="1"/>
        <c:majorTickMark val="none"/>
        <c:minorTickMark val="none"/>
        <c:tickLblPos val="nextTo"/>
        <c:txPr>
          <a:bodyPr/>
          <a:lstStyle/>
          <a:p>
            <a:pPr lvl="0">
              <a:defRPr b="0">
                <a:solidFill>
                  <a:srgbClr val="000000"/>
                </a:solidFill>
                <a:latin typeface="+mn-lt"/>
              </a:defRPr>
            </a:pPr>
            <a:endParaRPr lang="de-DE"/>
          </a:p>
        </c:txPr>
        <c:crossAx val="176895675"/>
        <c:crosses val="autoZero"/>
        <c:auto val="1"/>
        <c:lblAlgn val="ctr"/>
        <c:lblOffset val="100"/>
        <c:noMultiLvlLbl val="1"/>
      </c:catAx>
      <c:valAx>
        <c:axId val="176895675"/>
        <c:scaling>
          <c:orientation val="minMax"/>
        </c:scaling>
        <c:delete val="0"/>
        <c:axPos val="l"/>
        <c:minorGridlines>
          <c:spPr>
            <a:ln>
              <a:solidFill>
                <a:srgbClr val="CCCCCC">
                  <a:alpha val="0"/>
                </a:srgbClr>
              </a:solidFill>
            </a:ln>
          </c:spPr>
        </c:minorGridlines>
        <c:title>
          <c:tx>
            <c:rich>
              <a:bodyPr/>
              <a:lstStyle/>
              <a:p>
                <a:pPr lvl="0">
                  <a:defRPr sz="1400" b="0">
                    <a:solidFill>
                      <a:srgbClr val="000000"/>
                    </a:solidFill>
                    <a:latin typeface="+mn-lt"/>
                  </a:defRPr>
                </a:pPr>
                <a:r>
                  <a:rPr lang="de-DE" sz="1400" b="0">
                    <a:solidFill>
                      <a:srgbClr val="000000"/>
                    </a:solidFill>
                    <a:latin typeface="+mn-lt"/>
                  </a:rPr>
                  <a:t>Quote der Beschäftigten</a:t>
                </a:r>
              </a:p>
            </c:rich>
          </c:tx>
          <c:overlay val="0"/>
        </c:title>
        <c:numFmt formatCode="0.00%" sourceLinked="0"/>
        <c:majorTickMark val="none"/>
        <c:minorTickMark val="none"/>
        <c:tickLblPos val="nextTo"/>
        <c:spPr>
          <a:ln/>
        </c:spPr>
        <c:txPr>
          <a:bodyPr/>
          <a:lstStyle/>
          <a:p>
            <a:pPr lvl="0">
              <a:defRPr b="0">
                <a:solidFill>
                  <a:srgbClr val="000000"/>
                </a:solidFill>
                <a:latin typeface="+mn-lt"/>
              </a:defRPr>
            </a:pPr>
            <a:endParaRPr lang="de-DE"/>
          </a:p>
        </c:txPr>
        <c:crossAx val="1515744148"/>
        <c:crosses val="autoZero"/>
        <c:crossBetween val="between"/>
      </c:valAx>
    </c:plotArea>
    <c:plotVisOnly val="1"/>
    <c:dispBlanksAs val="zero"/>
    <c:showDLblsOverMax val="1"/>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400" b="1">
                <a:solidFill>
                  <a:srgbClr val="757575"/>
                </a:solidFill>
                <a:latin typeface="+mn-lt"/>
              </a:rPr>
              <a:t>Durchschnittliche Anzahl von Schreibtischen zur parallelen</a:t>
            </a:r>
            <a:r>
              <a:rPr lang="de-DE" sz="1400" b="1" baseline="0">
                <a:solidFill>
                  <a:srgbClr val="757575"/>
                </a:solidFill>
                <a:latin typeface="+mn-lt"/>
              </a:rPr>
              <a:t> Nutzung</a:t>
            </a:r>
            <a:endParaRPr lang="de-DE" sz="1400" b="1">
              <a:solidFill>
                <a:srgbClr val="757575"/>
              </a:solidFill>
              <a:latin typeface="+mn-lt"/>
            </a:endParaRP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79B4-3E40-A834-BCB56DA9B219}"/>
              </c:ext>
            </c:extLst>
          </c:dPt>
          <c:dLbls>
            <c:dLbl>
              <c:idx val="0"/>
              <c:layout>
                <c:manualLayout>
                  <c:x val="-1.1266252055604024E-2"/>
                  <c:y val="-0.27844180031401033"/>
                </c:manualLayout>
              </c:layout>
              <c:tx>
                <c:rich>
                  <a:bodyPr/>
                  <a:lstStyle/>
                  <a:p>
                    <a:pPr lvl="0">
                      <a:defRPr sz="1800">
                        <a:solidFill>
                          <a:srgbClr val="666666"/>
                        </a:solidFill>
                        <a:latin typeface="Arial black"/>
                      </a:defRPr>
                    </a:pPr>
                    <a:fld id="{0B84A040-FA53-D946-80E0-0BB30D285518}" type="VALUE">
                      <a:rPr lang="en-US" sz="2800"/>
                      <a:pPr lvl="0">
                        <a:defRPr sz="1800">
                          <a:solidFill>
                            <a:srgbClr val="666666"/>
                          </a:solidFill>
                          <a:latin typeface="Arial black"/>
                        </a:defRPr>
                      </a:pPr>
                      <a:t>[WERT]</a:t>
                    </a:fld>
                    <a:endParaRPr lang="de-DE"/>
                  </a:p>
                </c:rich>
              </c:tx>
              <c:spPr/>
              <c:showLegendKey val="0"/>
              <c:showVal val="1"/>
              <c:showCatName val="0"/>
              <c:showSerName val="0"/>
              <c:showPercent val="0"/>
              <c:showBubbleSize val="0"/>
              <c:extLst>
                <c:ext xmlns:c15="http://schemas.microsoft.com/office/drawing/2012/chart" uri="{CE6537A1-D6FC-4f65-9D91-7224C49458BB}">
                  <c15:layout>
                    <c:manualLayout>
                      <c:w val="0.4925373134328358"/>
                      <c:h val="0.26373626373626374"/>
                    </c:manualLayout>
                  </c15:layout>
                  <c15:dlblFieldTable/>
                  <c15:showDataLabelsRange val="0"/>
                </c:ext>
                <c:ext xmlns:c16="http://schemas.microsoft.com/office/drawing/2014/chart" uri="{C3380CC4-5D6E-409C-BE32-E72D297353CC}">
                  <c16:uniqueId val="{00000001-79B4-3E40-A834-BCB56DA9B219}"/>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Fazit'!$C$15</c:f>
              <c:numCache>
                <c:formatCode>General</c:formatCode>
                <c:ptCount val="1"/>
                <c:pt idx="0">
                  <c:v>140</c:v>
                </c:pt>
              </c:numCache>
            </c:numRef>
          </c:val>
          <c:extLst>
            <c:ext xmlns:c16="http://schemas.microsoft.com/office/drawing/2014/chart" uri="{C3380CC4-5D6E-409C-BE32-E72D297353CC}">
              <c16:uniqueId val="{00000002-79B4-3E40-A834-BCB56DA9B219}"/>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400" b="1">
                <a:solidFill>
                  <a:srgbClr val="757575"/>
                </a:solidFill>
                <a:latin typeface="+mn-lt"/>
              </a:rPr>
              <a:t>Quote</a:t>
            </a:r>
            <a:r>
              <a:rPr lang="de-DE" sz="1400" b="1" baseline="0">
                <a:solidFill>
                  <a:srgbClr val="757575"/>
                </a:solidFill>
                <a:latin typeface="+mn-lt"/>
              </a:rPr>
              <a:t> an Schreibtischen, die entfernt werden können</a:t>
            </a:r>
            <a:endParaRPr lang="de-DE" sz="1400" b="1">
              <a:solidFill>
                <a:srgbClr val="757575"/>
              </a:solidFill>
              <a:latin typeface="+mn-lt"/>
            </a:endParaRP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D738-3D47-85A0-A4E751D0865D}"/>
              </c:ext>
            </c:extLst>
          </c:dPt>
          <c:dLbls>
            <c:dLbl>
              <c:idx val="0"/>
              <c:layout>
                <c:manualLayout>
                  <c:x val="7.2321280085760192E-3"/>
                  <c:y val="-0.29409381794612666"/>
                </c:manualLayout>
              </c:layout>
              <c:spPr/>
              <c:txPr>
                <a:bodyPr/>
                <a:lstStyle/>
                <a:p>
                  <a:pPr lvl="0">
                    <a:defRPr sz="55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5536465672274493"/>
                      <c:h val="0.27475030725504712"/>
                    </c:manualLayout>
                  </c15:layout>
                </c:ext>
                <c:ext xmlns:c16="http://schemas.microsoft.com/office/drawing/2014/chart" uri="{C3380CC4-5D6E-409C-BE32-E72D297353CC}">
                  <c16:uniqueId val="{00000001-D738-3D47-85A0-A4E751D0865D}"/>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Fazit'!$C$16</c:f>
              <c:numCache>
                <c:formatCode>0%</c:formatCode>
                <c:ptCount val="1"/>
                <c:pt idx="0">
                  <c:v>0.36363636363636365</c:v>
                </c:pt>
              </c:numCache>
            </c:numRef>
          </c:val>
          <c:extLst>
            <c:ext xmlns:c16="http://schemas.microsoft.com/office/drawing/2014/chart" uri="{C3380CC4-5D6E-409C-BE32-E72D297353CC}">
              <c16:uniqueId val="{00000002-D738-3D47-85A0-A4E751D0865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Mögliche Mieteinsparungen</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1FC9-F040-B649-884BB2B6AB8C}"/>
              </c:ext>
            </c:extLst>
          </c:dPt>
          <c:dLbls>
            <c:dLbl>
              <c:idx val="0"/>
              <c:layout>
                <c:manualLayout>
                  <c:x val="4.7494994278080389E-3"/>
                  <c:y val="-0.23434043638723459"/>
                </c:manualLayout>
              </c:layout>
              <c:spPr/>
              <c:txPr>
                <a:bodyPr/>
                <a:lstStyle/>
                <a:p>
                  <a:pPr lvl="0">
                    <a:defRPr sz="20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3125681184976403"/>
                      <c:h val="0.4019884793076311"/>
                    </c:manualLayout>
                  </c15:layout>
                </c:ext>
                <c:ext xmlns:c16="http://schemas.microsoft.com/office/drawing/2014/chart" uri="{C3380CC4-5D6E-409C-BE32-E72D297353CC}">
                  <c16:uniqueId val="{00000001-1FC9-F040-B649-884BB2B6AB8C}"/>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Fazit'!$C$24</c:f>
              <c:numCache>
                <c:formatCode>#,##0\ [$€-1]</c:formatCode>
                <c:ptCount val="1"/>
                <c:pt idx="0">
                  <c:v>57552</c:v>
                </c:pt>
              </c:numCache>
            </c:numRef>
          </c:val>
          <c:extLst>
            <c:ext xmlns:c16="http://schemas.microsoft.com/office/drawing/2014/chart" uri="{C3380CC4-5D6E-409C-BE32-E72D297353CC}">
              <c16:uniqueId val="{00000002-1FC9-F040-B649-884BB2B6AB8C}"/>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600" b="1">
                <a:solidFill>
                  <a:srgbClr val="757575"/>
                </a:solidFill>
                <a:latin typeface="+mn-lt"/>
              </a:defRPr>
            </a:pPr>
            <a:r>
              <a:rPr lang="de-DE" sz="1600" b="1">
                <a:solidFill>
                  <a:srgbClr val="757575"/>
                </a:solidFill>
                <a:latin typeface="+mn-lt"/>
              </a:rPr>
              <a:t>Mögliche Kosteneinsparung in </a:t>
            </a:r>
          </a:p>
          <a:p>
            <a:pPr lvl="0">
              <a:defRPr sz="1600" b="1">
                <a:solidFill>
                  <a:srgbClr val="757575"/>
                </a:solidFill>
                <a:latin typeface="+mn-lt"/>
              </a:defRPr>
            </a:pPr>
            <a:r>
              <a:rPr lang="de-DE" sz="1600" b="1">
                <a:solidFill>
                  <a:srgbClr val="757575"/>
                </a:solidFill>
                <a:latin typeface="+mn-lt"/>
              </a:rPr>
              <a:t>5 Jahren</a:t>
            </a:r>
          </a:p>
        </c:rich>
      </c:tx>
      <c:overlay val="0"/>
    </c:title>
    <c:autoTitleDeleted val="0"/>
    <c:plotArea>
      <c:layout/>
      <c:pieChart>
        <c:varyColors val="1"/>
        <c:ser>
          <c:idx val="0"/>
          <c:order val="0"/>
          <c:dPt>
            <c:idx val="0"/>
            <c:bubble3D val="0"/>
            <c:spPr>
              <a:solidFill>
                <a:srgbClr val="EFE4FC"/>
              </a:solidFill>
            </c:spPr>
            <c:extLst>
              <c:ext xmlns:c16="http://schemas.microsoft.com/office/drawing/2014/chart" uri="{C3380CC4-5D6E-409C-BE32-E72D297353CC}">
                <c16:uniqueId val="{00000001-56A3-CD4E-A133-109F72233D48}"/>
              </c:ext>
            </c:extLst>
          </c:dPt>
          <c:dLbls>
            <c:dLbl>
              <c:idx val="0"/>
              <c:layout>
                <c:manualLayout>
                  <c:x val="6.5288479938104349E-3"/>
                  <c:y val="-0.18910187613124796"/>
                </c:manualLayout>
              </c:layout>
              <c:spPr/>
              <c:txPr>
                <a:bodyPr/>
                <a:lstStyle/>
                <a:p>
                  <a:pPr lvl="0">
                    <a:defRPr sz="1800">
                      <a:solidFill>
                        <a:srgbClr val="666666"/>
                      </a:solidFill>
                      <a:latin typeface="Arial black"/>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56795783972226821"/>
                      <c:h val="0.40337692022091243"/>
                    </c:manualLayout>
                  </c15:layout>
                </c:ext>
                <c:ext xmlns:c16="http://schemas.microsoft.com/office/drawing/2014/chart" uri="{C3380CC4-5D6E-409C-BE32-E72D297353CC}">
                  <c16:uniqueId val="{00000001-56A3-CD4E-A133-109F72233D4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'3 - Fazit'!$C$26</c:f>
              <c:numCache>
                <c:formatCode>#,##0\ [$€-1]</c:formatCode>
                <c:ptCount val="1"/>
                <c:pt idx="0">
                  <c:v>487760</c:v>
                </c:pt>
              </c:numCache>
            </c:numRef>
          </c:val>
          <c:extLst>
            <c:ext xmlns:c16="http://schemas.microsoft.com/office/drawing/2014/chart" uri="{C3380CC4-5D6E-409C-BE32-E72D297353CC}">
              <c16:uniqueId val="{00000002-56A3-CD4E-A133-109F72233D48}"/>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47624</xdr:colOff>
      <xdr:row>2</xdr:row>
      <xdr:rowOff>47625</xdr:rowOff>
    </xdr:from>
    <xdr:ext cx="8177494" cy="3705225"/>
    <xdr:graphicFrame macro="">
      <xdr:nvGraphicFramePr>
        <xdr:cNvPr id="2" name="Chart 1" title="Diagramm">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85725</xdr:colOff>
      <xdr:row>18</xdr:row>
      <xdr:rowOff>186265</xdr:rowOff>
    </xdr:from>
    <xdr:ext cx="4000687" cy="3474510"/>
    <xdr:graphicFrame macro="">
      <xdr:nvGraphicFramePr>
        <xdr:cNvPr id="3" name="Chart 2" title="Diagramm">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4160182</xdr:colOff>
      <xdr:row>18</xdr:row>
      <xdr:rowOff>202203</xdr:rowOff>
    </xdr:from>
    <xdr:ext cx="4072405" cy="3437466"/>
    <xdr:graphicFrame macro="">
      <xdr:nvGraphicFramePr>
        <xdr:cNvPr id="4" name="Chart 3" title="Diagramm">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102658</xdr:colOff>
      <xdr:row>26</xdr:row>
      <xdr:rowOff>111125</xdr:rowOff>
    </xdr:from>
    <xdr:ext cx="3916518" cy="2767542"/>
    <xdr:graphicFrame macro="">
      <xdr:nvGraphicFramePr>
        <xdr:cNvPr id="5" name="Chart 4" title="Diagramm">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4142253</xdr:colOff>
      <xdr:row>26</xdr:row>
      <xdr:rowOff>98239</xdr:rowOff>
    </xdr:from>
    <xdr:ext cx="4112747" cy="2758016"/>
    <xdr:graphicFrame macro="">
      <xdr:nvGraphicFramePr>
        <xdr:cNvPr id="6" name="Chart 5" title="Diagramm">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4172883</xdr:colOff>
      <xdr:row>30</xdr:row>
      <xdr:rowOff>166407</xdr:rowOff>
    </xdr:from>
    <xdr:ext cx="1352550" cy="371475"/>
    <xdr:pic>
      <xdr:nvPicPr>
        <xdr:cNvPr id="7" name="image1.png" title="Bild">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xfrm>
          <a:off x="4591236" y="15996583"/>
          <a:ext cx="1352550" cy="371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esk.ly/"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mitrefinch.co.uk/blog/time-and-attendance/sick-leave-uk-vs-europe/" TargetMode="External"/><Relationship Id="rId1" Type="http://schemas.openxmlformats.org/officeDocument/2006/relationships/hyperlink" Target="https://de.statista.com/statistik/daten/studie/197069/umfrage/urlaubstage-und-feiertage-in-europ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desk.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AA8"/>
  <sheetViews>
    <sheetView showGridLines="0" zoomScale="160" zoomScaleNormal="160" workbookViewId="0">
      <selection activeCell="C8" sqref="C8"/>
    </sheetView>
  </sheetViews>
  <sheetFormatPr baseColWidth="10" defaultColWidth="14.5" defaultRowHeight="15.75" customHeight="1"/>
  <cols>
    <col min="1" max="1" width="5.5" customWidth="1"/>
    <col min="2" max="2" width="4.33203125" customWidth="1"/>
    <col min="3" max="3" width="141.1640625" customWidth="1"/>
  </cols>
  <sheetData>
    <row r="2" spans="1:27" ht="23">
      <c r="B2" s="34" t="s">
        <v>15</v>
      </c>
      <c r="C2" s="35"/>
    </row>
    <row r="3" spans="1:27" ht="13">
      <c r="B3" s="1"/>
      <c r="C3" s="1"/>
    </row>
    <row r="4" spans="1:27" ht="65.25" customHeight="1">
      <c r="A4" s="2"/>
      <c r="B4" s="3" t="s">
        <v>0</v>
      </c>
      <c r="C4" s="4" t="s">
        <v>35</v>
      </c>
      <c r="D4" s="5"/>
      <c r="E4" s="5"/>
      <c r="F4" s="5"/>
      <c r="G4" s="5"/>
      <c r="H4" s="5"/>
      <c r="I4" s="5"/>
      <c r="J4" s="5"/>
      <c r="K4" s="5"/>
      <c r="L4" s="5"/>
      <c r="M4" s="5"/>
      <c r="N4" s="5"/>
      <c r="O4" s="5"/>
      <c r="P4" s="5"/>
      <c r="Q4" s="5"/>
      <c r="R4" s="5"/>
      <c r="S4" s="5"/>
      <c r="T4" s="5"/>
      <c r="U4" s="5"/>
      <c r="V4" s="5"/>
      <c r="W4" s="5"/>
      <c r="X4" s="5"/>
      <c r="Y4" s="5"/>
      <c r="Z4" s="5"/>
      <c r="AA4" s="5"/>
    </row>
    <row r="5" spans="1:27" ht="65.25" customHeight="1">
      <c r="A5" s="2"/>
      <c r="B5" s="3" t="s">
        <v>1</v>
      </c>
      <c r="C5" s="3" t="s">
        <v>36</v>
      </c>
      <c r="D5" s="5"/>
      <c r="E5" s="5"/>
      <c r="F5" s="5"/>
      <c r="G5" s="5"/>
      <c r="H5" s="5"/>
      <c r="I5" s="5"/>
      <c r="J5" s="5"/>
      <c r="K5" s="5"/>
      <c r="L5" s="5"/>
      <c r="M5" s="5"/>
      <c r="N5" s="5"/>
      <c r="O5" s="5"/>
      <c r="P5" s="5"/>
      <c r="Q5" s="5"/>
      <c r="R5" s="5"/>
      <c r="S5" s="5"/>
      <c r="T5" s="5"/>
      <c r="U5" s="5"/>
      <c r="V5" s="5"/>
      <c r="W5" s="5"/>
      <c r="X5" s="5"/>
      <c r="Y5" s="5"/>
      <c r="Z5" s="5"/>
      <c r="AA5" s="5"/>
    </row>
    <row r="6" spans="1:27" ht="65.25" customHeight="1">
      <c r="A6" s="2"/>
      <c r="B6" s="3" t="s">
        <v>2</v>
      </c>
      <c r="C6" s="3" t="s">
        <v>37</v>
      </c>
      <c r="D6" s="5"/>
      <c r="E6" s="5"/>
      <c r="F6" s="5"/>
      <c r="G6" s="5"/>
      <c r="H6" s="5"/>
      <c r="I6" s="5"/>
      <c r="J6" s="5"/>
      <c r="K6" s="5"/>
      <c r="L6" s="5"/>
      <c r="M6" s="5"/>
      <c r="N6" s="5"/>
      <c r="O6" s="5"/>
      <c r="P6" s="5"/>
      <c r="Q6" s="5"/>
      <c r="R6" s="5"/>
      <c r="S6" s="5"/>
      <c r="T6" s="5"/>
      <c r="U6" s="5"/>
      <c r="V6" s="5"/>
      <c r="W6" s="5"/>
      <c r="X6" s="5"/>
      <c r="Y6" s="5"/>
      <c r="Z6" s="5"/>
      <c r="AA6" s="5"/>
    </row>
    <row r="7" spans="1:27" ht="65.25" customHeight="1">
      <c r="A7" s="2"/>
      <c r="B7" s="3" t="s">
        <v>3</v>
      </c>
      <c r="C7" s="3" t="s">
        <v>61</v>
      </c>
      <c r="D7" s="5"/>
      <c r="E7" s="5"/>
      <c r="F7" s="5"/>
      <c r="G7" s="5"/>
      <c r="H7" s="5"/>
      <c r="I7" s="5"/>
      <c r="J7" s="5"/>
      <c r="K7" s="5"/>
      <c r="L7" s="5"/>
      <c r="M7" s="5"/>
      <c r="N7" s="5"/>
      <c r="O7" s="5"/>
      <c r="P7" s="5"/>
      <c r="Q7" s="5"/>
      <c r="R7" s="5"/>
      <c r="S7" s="5"/>
      <c r="T7" s="5"/>
      <c r="U7" s="5"/>
      <c r="V7" s="5"/>
      <c r="W7" s="5"/>
      <c r="X7" s="5"/>
      <c r="Y7" s="5"/>
      <c r="Z7" s="5"/>
      <c r="AA7" s="5"/>
    </row>
    <row r="8" spans="1:27" ht="65.25" customHeight="1">
      <c r="A8" s="2"/>
      <c r="B8" s="3" t="s">
        <v>4</v>
      </c>
      <c r="C8" s="27" t="s">
        <v>38</v>
      </c>
    </row>
  </sheetData>
  <mergeCells count="1">
    <mergeCell ref="B2:C2"/>
  </mergeCells>
  <hyperlinks>
    <hyperlink ref="C8" r:id="rId1" display="Find more usefull templates and helpfull content on desk.ly to avoid pitfolls when introducing a shared desk organisation in your office." xr:uid="{00000000-0004-0000-0000-000000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1"/>
  <sheetViews>
    <sheetView showGridLines="0" topLeftCell="C1" zoomScale="150" zoomScaleNormal="150" workbookViewId="0">
      <selection activeCell="E4" sqref="E4"/>
    </sheetView>
  </sheetViews>
  <sheetFormatPr baseColWidth="10" defaultColWidth="14.5" defaultRowHeight="15.75" customHeight="1"/>
  <cols>
    <col min="1" max="1" width="3.1640625" customWidth="1"/>
    <col min="2" max="2" width="79.33203125" customWidth="1"/>
    <col min="4" max="4" width="2.83203125" customWidth="1"/>
    <col min="5" max="5" width="99" customWidth="1"/>
  </cols>
  <sheetData>
    <row r="1" spans="1:26" ht="16">
      <c r="A1" s="6"/>
      <c r="B1" s="6"/>
      <c r="C1" s="6"/>
      <c r="D1" s="6"/>
      <c r="E1" s="6"/>
      <c r="F1" s="6"/>
      <c r="G1" s="6"/>
      <c r="H1" s="6"/>
      <c r="I1" s="6"/>
      <c r="J1" s="6"/>
      <c r="K1" s="6"/>
      <c r="L1" s="6"/>
      <c r="M1" s="6"/>
      <c r="N1" s="6"/>
      <c r="O1" s="6"/>
      <c r="P1" s="6"/>
      <c r="Q1" s="6"/>
      <c r="R1" s="6"/>
      <c r="S1" s="6"/>
      <c r="T1" s="6"/>
      <c r="U1" s="6"/>
      <c r="V1" s="6"/>
      <c r="W1" s="6"/>
      <c r="X1" s="6"/>
      <c r="Y1" s="6"/>
      <c r="Z1" s="6"/>
    </row>
    <row r="2" spans="1:26" ht="22.5" customHeight="1">
      <c r="A2" s="7"/>
      <c r="B2" s="36" t="s">
        <v>39</v>
      </c>
      <c r="C2" s="35"/>
      <c r="D2" s="7"/>
      <c r="E2" s="7"/>
      <c r="F2" s="7"/>
      <c r="G2" s="7"/>
      <c r="H2" s="7"/>
      <c r="I2" s="7"/>
      <c r="J2" s="7"/>
      <c r="K2" s="7"/>
      <c r="L2" s="7"/>
      <c r="M2" s="7"/>
      <c r="N2" s="7"/>
      <c r="O2" s="7"/>
      <c r="P2" s="7"/>
      <c r="Q2" s="7"/>
      <c r="R2" s="7"/>
      <c r="S2" s="7"/>
      <c r="T2" s="7"/>
      <c r="U2" s="7"/>
      <c r="V2" s="7"/>
      <c r="W2" s="7"/>
      <c r="X2" s="7"/>
      <c r="Y2" s="7"/>
      <c r="Z2" s="7"/>
    </row>
    <row r="3" spans="1:26" ht="22.5" customHeight="1">
      <c r="A3" s="7"/>
      <c r="B3" s="8" t="s">
        <v>16</v>
      </c>
      <c r="C3" s="9">
        <v>253</v>
      </c>
      <c r="D3" s="7"/>
      <c r="E3" s="10" t="s">
        <v>62</v>
      </c>
      <c r="F3" s="7"/>
      <c r="G3" s="7"/>
      <c r="H3" s="7"/>
      <c r="I3" s="7"/>
      <c r="J3" s="7"/>
      <c r="K3" s="7"/>
      <c r="L3" s="7"/>
      <c r="M3" s="7"/>
      <c r="N3" s="7"/>
      <c r="O3" s="7"/>
      <c r="P3" s="7"/>
      <c r="Q3" s="7"/>
      <c r="R3" s="7"/>
      <c r="S3" s="7"/>
      <c r="T3" s="7"/>
      <c r="U3" s="7"/>
      <c r="V3" s="7"/>
      <c r="W3" s="7"/>
      <c r="X3" s="7"/>
      <c r="Y3" s="7"/>
      <c r="Z3" s="7"/>
    </row>
    <row r="4" spans="1:26" ht="22.5" customHeight="1">
      <c r="A4" s="7"/>
      <c r="B4" s="11" t="s">
        <v>40</v>
      </c>
      <c r="C4" s="9">
        <v>30</v>
      </c>
      <c r="D4" s="7"/>
      <c r="E4" s="28" t="s">
        <v>59</v>
      </c>
      <c r="F4" s="7"/>
      <c r="G4" s="7"/>
      <c r="H4" s="7"/>
      <c r="I4" s="7"/>
      <c r="J4" s="7"/>
      <c r="K4" s="7"/>
      <c r="L4" s="7"/>
      <c r="M4" s="7"/>
      <c r="N4" s="7"/>
      <c r="O4" s="7"/>
      <c r="P4" s="7"/>
      <c r="Q4" s="7"/>
      <c r="R4" s="7"/>
      <c r="S4" s="7"/>
      <c r="T4" s="7"/>
      <c r="U4" s="7"/>
      <c r="V4" s="7"/>
      <c r="W4" s="7"/>
      <c r="X4" s="7"/>
      <c r="Y4" s="7"/>
      <c r="Z4" s="7"/>
    </row>
    <row r="5" spans="1:26" ht="22.5" customHeight="1">
      <c r="A5" s="7"/>
      <c r="B5" s="12" t="s">
        <v>17</v>
      </c>
      <c r="C5" s="13">
        <v>10</v>
      </c>
      <c r="D5" s="7"/>
      <c r="E5" s="28" t="s">
        <v>60</v>
      </c>
      <c r="F5" s="7"/>
      <c r="G5" s="7"/>
      <c r="H5" s="7"/>
      <c r="I5" s="7"/>
      <c r="J5" s="7"/>
      <c r="K5" s="7"/>
      <c r="L5" s="7"/>
      <c r="M5" s="7"/>
      <c r="N5" s="7"/>
      <c r="O5" s="7"/>
      <c r="P5" s="7"/>
      <c r="Q5" s="7"/>
      <c r="R5" s="7"/>
      <c r="S5" s="7"/>
      <c r="T5" s="7"/>
      <c r="U5" s="7"/>
      <c r="V5" s="7"/>
      <c r="W5" s="7"/>
      <c r="X5" s="7"/>
      <c r="Y5" s="7"/>
      <c r="Z5" s="7"/>
    </row>
    <row r="6" spans="1:26" ht="22.5" customHeight="1">
      <c r="A6" s="7"/>
      <c r="B6" s="8" t="s">
        <v>57</v>
      </c>
      <c r="C6" s="7">
        <f>C3-C4-C5</f>
        <v>213</v>
      </c>
      <c r="D6" s="7"/>
      <c r="E6" s="7"/>
      <c r="F6" s="7"/>
      <c r="G6" s="7"/>
      <c r="H6" s="7"/>
      <c r="I6" s="7"/>
      <c r="J6" s="7"/>
      <c r="K6" s="7"/>
      <c r="L6" s="7"/>
      <c r="M6" s="7"/>
      <c r="N6" s="7"/>
      <c r="O6" s="7"/>
      <c r="P6" s="7"/>
      <c r="Q6" s="7"/>
      <c r="R6" s="7"/>
      <c r="S6" s="7"/>
      <c r="T6" s="7"/>
      <c r="U6" s="7"/>
      <c r="V6" s="7"/>
      <c r="W6" s="7"/>
      <c r="X6" s="7"/>
      <c r="Y6" s="7"/>
      <c r="Z6" s="7"/>
    </row>
    <row r="7" spans="1:26" ht="22.5" customHeight="1">
      <c r="A7" s="7"/>
      <c r="B7" s="7"/>
      <c r="C7" s="7"/>
      <c r="D7" s="7"/>
      <c r="E7" s="7"/>
      <c r="F7" s="7"/>
      <c r="G7" s="7"/>
      <c r="H7" s="7"/>
      <c r="I7" s="7"/>
      <c r="J7" s="7"/>
      <c r="K7" s="7"/>
      <c r="L7" s="7"/>
      <c r="M7" s="7"/>
      <c r="N7" s="7"/>
      <c r="O7" s="7"/>
      <c r="P7" s="7"/>
      <c r="Q7" s="7"/>
      <c r="R7" s="7"/>
      <c r="S7" s="7"/>
      <c r="T7" s="7"/>
      <c r="U7" s="7"/>
      <c r="V7" s="7"/>
      <c r="W7" s="7"/>
      <c r="X7" s="7"/>
      <c r="Y7" s="7"/>
      <c r="Z7" s="7"/>
    </row>
    <row r="8" spans="1:26" ht="22.5" customHeight="1">
      <c r="A8" s="7"/>
      <c r="B8" s="36" t="s">
        <v>18</v>
      </c>
      <c r="C8" s="35"/>
      <c r="D8" s="7"/>
      <c r="E8" s="7"/>
      <c r="F8" s="7"/>
      <c r="G8" s="7"/>
      <c r="H8" s="7"/>
      <c r="I8" s="7"/>
      <c r="J8" s="7"/>
      <c r="K8" s="7"/>
      <c r="L8" s="7"/>
      <c r="M8" s="7"/>
      <c r="N8" s="7"/>
      <c r="O8" s="7"/>
      <c r="P8" s="7"/>
      <c r="Q8" s="7"/>
      <c r="R8" s="7"/>
      <c r="S8" s="7"/>
      <c r="T8" s="7"/>
      <c r="U8" s="7"/>
      <c r="V8" s="7"/>
      <c r="W8" s="7"/>
      <c r="X8" s="7"/>
      <c r="Y8" s="7"/>
      <c r="Z8" s="7"/>
    </row>
    <row r="9" spans="1:26" ht="22.5" customHeight="1">
      <c r="A9" s="7"/>
      <c r="B9" s="8" t="s">
        <v>41</v>
      </c>
      <c r="C9" s="9">
        <v>220</v>
      </c>
      <c r="D9" s="7"/>
      <c r="E9" s="8" t="s">
        <v>45</v>
      </c>
      <c r="F9" s="7"/>
      <c r="G9" s="7"/>
      <c r="H9" s="7"/>
      <c r="I9" s="7"/>
      <c r="J9" s="7"/>
      <c r="K9" s="7"/>
      <c r="L9" s="7"/>
      <c r="M9" s="7"/>
      <c r="N9" s="7"/>
      <c r="O9" s="7"/>
      <c r="P9" s="7"/>
      <c r="Q9" s="7"/>
      <c r="R9" s="7"/>
      <c r="S9" s="7"/>
      <c r="T9" s="7"/>
      <c r="U9" s="7"/>
      <c r="V9" s="7"/>
      <c r="W9" s="7"/>
      <c r="X9" s="7"/>
      <c r="Y9" s="7"/>
      <c r="Z9" s="7"/>
    </row>
    <row r="10" spans="1:26" ht="22.5" customHeight="1">
      <c r="A10" s="7"/>
      <c r="B10" s="8" t="s">
        <v>42</v>
      </c>
      <c r="C10" s="9">
        <v>210</v>
      </c>
      <c r="D10" s="7"/>
      <c r="E10" s="8" t="s">
        <v>58</v>
      </c>
      <c r="F10" s="7"/>
      <c r="G10" s="7"/>
      <c r="H10" s="7"/>
      <c r="I10" s="7"/>
      <c r="J10" s="7"/>
      <c r="K10" s="7"/>
      <c r="L10" s="7"/>
      <c r="M10" s="7"/>
      <c r="N10" s="7"/>
      <c r="O10" s="7"/>
      <c r="P10" s="7"/>
      <c r="Q10" s="7"/>
      <c r="R10" s="7"/>
      <c r="S10" s="7"/>
      <c r="T10" s="7"/>
      <c r="U10" s="7"/>
      <c r="V10" s="7"/>
      <c r="W10" s="7"/>
      <c r="X10" s="7"/>
      <c r="Y10" s="7"/>
      <c r="Z10" s="7"/>
    </row>
    <row r="11" spans="1:26" ht="22.5" hidden="1" customHeight="1">
      <c r="A11" s="7"/>
      <c r="B11" s="11" t="s">
        <v>5</v>
      </c>
      <c r="C11" s="7">
        <f>SUM('2 - Erw. Schreibtischnutzug'!C5:C10)</f>
        <v>21</v>
      </c>
      <c r="D11" s="7"/>
      <c r="E11" s="7"/>
      <c r="F11" s="7"/>
      <c r="G11" s="7"/>
      <c r="H11" s="7"/>
      <c r="I11" s="7"/>
      <c r="J11" s="7"/>
      <c r="K11" s="7"/>
      <c r="L11" s="7"/>
      <c r="M11" s="7"/>
      <c r="N11" s="7"/>
      <c r="O11" s="7"/>
      <c r="P11" s="7"/>
      <c r="Q11" s="7"/>
      <c r="R11" s="7"/>
      <c r="S11" s="7"/>
      <c r="T11" s="7"/>
      <c r="U11" s="7"/>
      <c r="V11" s="7"/>
      <c r="W11" s="7"/>
      <c r="X11" s="7"/>
      <c r="Y11" s="7"/>
      <c r="Z11" s="7"/>
    </row>
    <row r="12" spans="1:26" ht="22.5" hidden="1" customHeight="1">
      <c r="A12" s="7"/>
      <c r="B12" s="8" t="s">
        <v>6</v>
      </c>
      <c r="C12" s="14">
        <f>C9*C6</f>
        <v>46860</v>
      </c>
      <c r="D12" s="7"/>
      <c r="E12" s="7"/>
      <c r="F12" s="7"/>
      <c r="G12" s="7"/>
      <c r="H12" s="7"/>
      <c r="I12" s="7"/>
      <c r="J12" s="7"/>
      <c r="K12" s="7"/>
      <c r="L12" s="7"/>
      <c r="M12" s="7"/>
      <c r="N12" s="7"/>
      <c r="O12" s="7"/>
      <c r="P12" s="7"/>
      <c r="Q12" s="7"/>
      <c r="R12" s="7"/>
      <c r="S12" s="7"/>
      <c r="T12" s="7"/>
      <c r="U12" s="7"/>
      <c r="V12" s="7"/>
      <c r="W12" s="7"/>
      <c r="X12" s="7"/>
      <c r="Y12" s="7"/>
      <c r="Z12" s="7"/>
    </row>
    <row r="13" spans="1:26" ht="22.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22.5" customHeight="1">
      <c r="A14" s="7"/>
      <c r="B14" s="36" t="s">
        <v>19</v>
      </c>
      <c r="C14" s="35"/>
      <c r="D14" s="7"/>
      <c r="E14" s="7"/>
      <c r="F14" s="7"/>
      <c r="G14" s="7"/>
      <c r="H14" s="7"/>
      <c r="I14" s="7"/>
      <c r="J14" s="7"/>
      <c r="K14" s="7"/>
      <c r="L14" s="7"/>
      <c r="M14" s="7"/>
      <c r="N14" s="7"/>
      <c r="O14" s="7"/>
      <c r="P14" s="7"/>
      <c r="Q14" s="7"/>
      <c r="R14" s="7"/>
      <c r="S14" s="7"/>
      <c r="T14" s="7"/>
      <c r="U14" s="7"/>
      <c r="V14" s="7"/>
      <c r="W14" s="7"/>
      <c r="X14" s="7"/>
      <c r="Y14" s="7"/>
      <c r="Z14" s="7"/>
    </row>
    <row r="15" spans="1:26" ht="22.5" customHeight="1">
      <c r="A15" s="7"/>
      <c r="B15" s="8" t="s">
        <v>20</v>
      </c>
      <c r="C15" s="9">
        <v>1200</v>
      </c>
      <c r="D15" s="7"/>
      <c r="E15" s="10" t="s">
        <v>46</v>
      </c>
      <c r="F15" s="7"/>
      <c r="G15" s="7"/>
      <c r="H15" s="7"/>
      <c r="I15" s="7"/>
      <c r="J15" s="7"/>
      <c r="K15" s="7"/>
      <c r="L15" s="7"/>
      <c r="M15" s="7"/>
      <c r="N15" s="7"/>
      <c r="O15" s="7"/>
      <c r="P15" s="7"/>
      <c r="Q15" s="7"/>
      <c r="R15" s="7"/>
      <c r="S15" s="7"/>
      <c r="T15" s="7"/>
      <c r="U15" s="7"/>
      <c r="V15" s="7"/>
      <c r="W15" s="7"/>
      <c r="X15" s="7"/>
      <c r="Y15" s="7"/>
      <c r="Z15" s="7"/>
    </row>
    <row r="16" spans="1:26" ht="22.5" customHeight="1">
      <c r="A16" s="7"/>
      <c r="B16" s="8" t="s">
        <v>43</v>
      </c>
      <c r="C16" s="15">
        <v>11</v>
      </c>
      <c r="D16" s="7"/>
      <c r="E16" s="10" t="s">
        <v>47</v>
      </c>
      <c r="F16" s="7"/>
      <c r="G16" s="7"/>
      <c r="H16" s="7"/>
      <c r="I16" s="7"/>
      <c r="J16" s="7"/>
      <c r="K16" s="7"/>
      <c r="L16" s="7"/>
      <c r="M16" s="7"/>
      <c r="N16" s="7"/>
      <c r="O16" s="7"/>
      <c r="P16" s="7"/>
      <c r="Q16" s="7"/>
      <c r="R16" s="7"/>
      <c r="S16" s="7"/>
      <c r="T16" s="7"/>
      <c r="U16" s="7"/>
      <c r="V16" s="7"/>
      <c r="W16" s="7"/>
      <c r="X16" s="7"/>
      <c r="Y16" s="7"/>
      <c r="Z16" s="7"/>
    </row>
    <row r="17" spans="1:26" ht="22.5" customHeight="1">
      <c r="A17" s="7"/>
      <c r="B17" s="8" t="s">
        <v>44</v>
      </c>
      <c r="C17" s="15">
        <v>2500</v>
      </c>
      <c r="D17" s="7"/>
      <c r="E17" s="10" t="s">
        <v>48</v>
      </c>
      <c r="F17" s="7"/>
      <c r="G17" s="7"/>
      <c r="H17" s="7"/>
      <c r="I17" s="7"/>
      <c r="J17" s="7"/>
      <c r="K17" s="7"/>
      <c r="L17" s="7"/>
      <c r="M17" s="7"/>
      <c r="N17" s="7"/>
      <c r="O17" s="7"/>
      <c r="P17" s="7"/>
      <c r="Q17" s="7"/>
      <c r="R17" s="7"/>
      <c r="S17" s="7"/>
      <c r="T17" s="7"/>
      <c r="U17" s="7"/>
      <c r="V17" s="7"/>
      <c r="W17" s="7"/>
      <c r="X17" s="7"/>
      <c r="Y17" s="7"/>
      <c r="Z17" s="7"/>
    </row>
    <row r="18" spans="1:26" ht="22.5" customHeight="1">
      <c r="A18" s="7"/>
      <c r="B18" s="8" t="s">
        <v>21</v>
      </c>
      <c r="C18" s="16">
        <f>IF(C9&gt;0,C15/C9,"")</f>
        <v>5.4545454545454541</v>
      </c>
      <c r="D18" s="7"/>
      <c r="E18" s="7"/>
      <c r="F18" s="7"/>
      <c r="G18" s="7"/>
      <c r="H18" s="7"/>
      <c r="I18" s="7"/>
      <c r="J18" s="7"/>
      <c r="K18" s="7"/>
      <c r="L18" s="7"/>
      <c r="M18" s="7"/>
      <c r="N18" s="7"/>
      <c r="O18" s="7"/>
      <c r="P18" s="7"/>
      <c r="Q18" s="7"/>
      <c r="R18" s="7"/>
      <c r="S18" s="7"/>
      <c r="T18" s="7"/>
      <c r="U18" s="7"/>
      <c r="V18" s="7"/>
      <c r="W18" s="7"/>
      <c r="X18" s="7"/>
      <c r="Y18" s="7"/>
      <c r="Z18" s="7"/>
    </row>
    <row r="19" spans="1:26" ht="22.5" customHeight="1">
      <c r="A19" s="7"/>
      <c r="B19" s="8"/>
      <c r="C19" s="7"/>
      <c r="D19" s="7"/>
      <c r="E19" s="7"/>
      <c r="F19" s="7"/>
      <c r="G19" s="7"/>
      <c r="H19" s="7"/>
      <c r="I19" s="7"/>
      <c r="J19" s="7"/>
      <c r="K19" s="7"/>
      <c r="L19" s="7"/>
      <c r="M19" s="7"/>
      <c r="N19" s="7"/>
      <c r="O19" s="7"/>
      <c r="P19" s="7"/>
      <c r="Q19" s="7"/>
      <c r="R19" s="7"/>
      <c r="S19" s="7"/>
      <c r="T19" s="7"/>
      <c r="U19" s="7"/>
      <c r="V19" s="7"/>
      <c r="W19" s="7"/>
      <c r="X19" s="7"/>
      <c r="Y19" s="7"/>
      <c r="Z19" s="7"/>
    </row>
    <row r="20" spans="1:26" ht="16">
      <c r="A20" s="6"/>
      <c r="B20" s="17"/>
      <c r="C20" s="6"/>
      <c r="D20" s="6"/>
      <c r="E20" s="6"/>
      <c r="F20" s="6"/>
      <c r="G20" s="6"/>
      <c r="H20" s="6"/>
      <c r="I20" s="6"/>
      <c r="J20" s="6"/>
      <c r="K20" s="6"/>
      <c r="L20" s="6"/>
      <c r="M20" s="6"/>
      <c r="N20" s="6"/>
      <c r="O20" s="6"/>
      <c r="P20" s="6"/>
      <c r="Q20" s="6"/>
      <c r="R20" s="6"/>
      <c r="S20" s="6"/>
      <c r="T20" s="6"/>
      <c r="U20" s="6"/>
      <c r="V20" s="6"/>
      <c r="W20" s="6"/>
      <c r="X20" s="6"/>
      <c r="Y20" s="6"/>
      <c r="Z20" s="6"/>
    </row>
    <row r="21" spans="1:26" ht="16">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6">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6">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6">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6">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6">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6">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6">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6">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6">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6">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sheetData>
  <mergeCells count="3">
    <mergeCell ref="B2:C2"/>
    <mergeCell ref="B8:C8"/>
    <mergeCell ref="B14:C14"/>
  </mergeCells>
  <hyperlinks>
    <hyperlink ref="E4" r:id="rId1" display="For example Data look hier: https://de.statista.com/statistik/daten/studie/197069/umfrage/urlaubstage-und-feiertage-in-europa/" xr:uid="{00000000-0004-0000-0100-000000000000}"/>
    <hyperlink ref="E5" r:id="rId2" display="If you have no idea, look hier: https://www.mitrefinch.co.uk/blog/time-and-attendance/sick-leave-uk-vs-europe/" xr:uid="{00000000-0004-0000-0100-000001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82"/>
  <sheetViews>
    <sheetView showGridLines="0" zoomScale="180" zoomScaleNormal="180" workbookViewId="0">
      <selection activeCell="I8" sqref="I8"/>
    </sheetView>
  </sheetViews>
  <sheetFormatPr baseColWidth="10" defaultColWidth="14.5" defaultRowHeight="15.75" customHeight="1"/>
  <cols>
    <col min="1" max="1" width="5.33203125" customWidth="1"/>
    <col min="2" max="2" width="4.6640625" customWidth="1"/>
    <col min="3" max="3" width="35.1640625" customWidth="1"/>
    <col min="4" max="4" width="26.33203125" customWidth="1"/>
    <col min="5" max="5" width="14.5" hidden="1"/>
    <col min="7" max="7" width="32.5" customWidth="1"/>
  </cols>
  <sheetData>
    <row r="1" spans="1:27" ht="16">
      <c r="A1" s="6"/>
      <c r="B1" s="6"/>
      <c r="C1" s="6"/>
      <c r="D1" s="6"/>
      <c r="E1" s="6"/>
      <c r="F1" s="6"/>
      <c r="G1" s="6"/>
      <c r="H1" s="6"/>
      <c r="I1" s="6"/>
      <c r="J1" s="6"/>
      <c r="K1" s="6"/>
      <c r="L1" s="6"/>
      <c r="M1" s="6"/>
      <c r="N1" s="6"/>
      <c r="O1" s="6"/>
      <c r="P1" s="6"/>
      <c r="Q1" s="6"/>
      <c r="R1" s="6"/>
      <c r="S1" s="6"/>
      <c r="T1" s="6"/>
      <c r="U1" s="6"/>
      <c r="V1" s="6"/>
      <c r="W1" s="6"/>
      <c r="X1" s="6"/>
      <c r="Y1" s="6"/>
      <c r="Z1" s="6"/>
      <c r="AA1" s="6"/>
    </row>
    <row r="2" spans="1:27" ht="18">
      <c r="A2" s="6"/>
      <c r="B2" s="37" t="s">
        <v>50</v>
      </c>
      <c r="C2" s="35"/>
      <c r="D2" s="35"/>
      <c r="E2" s="35"/>
      <c r="F2" s="35"/>
      <c r="G2" s="35"/>
      <c r="H2" s="6"/>
      <c r="I2" s="6"/>
      <c r="J2" s="6"/>
      <c r="K2" s="6"/>
      <c r="L2" s="6"/>
      <c r="M2" s="6"/>
      <c r="N2" s="6"/>
      <c r="O2" s="6"/>
      <c r="P2" s="6"/>
      <c r="Q2" s="6"/>
      <c r="R2" s="6"/>
      <c r="S2" s="6"/>
      <c r="T2" s="6"/>
      <c r="U2" s="6"/>
      <c r="V2" s="6"/>
      <c r="W2" s="6"/>
      <c r="X2" s="6"/>
      <c r="Y2" s="6"/>
      <c r="Z2" s="6"/>
      <c r="AA2" s="6"/>
    </row>
    <row r="3" spans="1:27" ht="14.25" customHeight="1">
      <c r="A3" s="6"/>
      <c r="B3" s="6"/>
      <c r="D3" s="6"/>
      <c r="E3" s="6"/>
      <c r="F3" s="6"/>
      <c r="G3" s="6"/>
      <c r="H3" s="6"/>
      <c r="I3" s="6"/>
      <c r="J3" s="6"/>
      <c r="K3" s="6"/>
      <c r="L3" s="6"/>
      <c r="M3" s="6"/>
      <c r="N3" s="6"/>
      <c r="O3" s="6"/>
      <c r="P3" s="6"/>
      <c r="Q3" s="6"/>
      <c r="R3" s="6"/>
      <c r="S3" s="6"/>
      <c r="T3" s="6"/>
      <c r="U3" s="6"/>
      <c r="V3" s="6"/>
      <c r="W3" s="6"/>
      <c r="X3" s="6"/>
      <c r="Y3" s="6"/>
      <c r="Z3" s="6"/>
      <c r="AA3" s="6"/>
    </row>
    <row r="4" spans="1:27" ht="41" customHeight="1">
      <c r="A4" s="6"/>
      <c r="B4" s="18" t="s">
        <v>7</v>
      </c>
      <c r="C4" s="18" t="s">
        <v>49</v>
      </c>
      <c r="D4" s="18" t="s">
        <v>22</v>
      </c>
      <c r="E4" s="19" t="s">
        <v>8</v>
      </c>
      <c r="F4" s="18" t="s">
        <v>23</v>
      </c>
      <c r="G4" s="18" t="s">
        <v>24</v>
      </c>
      <c r="H4" s="6"/>
      <c r="I4" s="6"/>
      <c r="J4" s="6"/>
      <c r="K4" s="6"/>
      <c r="L4" s="6"/>
      <c r="M4" s="6"/>
      <c r="N4" s="6"/>
      <c r="O4" s="6"/>
      <c r="P4" s="6"/>
      <c r="Q4" s="6"/>
      <c r="R4" s="6"/>
      <c r="S4" s="6"/>
      <c r="T4" s="6"/>
      <c r="U4" s="6"/>
      <c r="V4" s="6"/>
      <c r="W4" s="6"/>
      <c r="X4" s="6"/>
      <c r="Y4" s="6"/>
      <c r="Z4" s="6"/>
      <c r="AA4" s="6"/>
    </row>
    <row r="5" spans="1:27" ht="26.25" customHeight="1">
      <c r="A5" s="8"/>
      <c r="B5" s="8" t="s">
        <v>9</v>
      </c>
      <c r="C5" s="29">
        <v>1</v>
      </c>
      <c r="D5" s="30">
        <v>0</v>
      </c>
      <c r="E5" s="31">
        <f t="shared" ref="E5:E10" si="0">D5/5</f>
        <v>0</v>
      </c>
      <c r="F5" s="32">
        <f>C5/'1 - Grunddaten'!$C$11</f>
        <v>4.7619047619047616E-2</v>
      </c>
      <c r="G5" s="33">
        <f>E5*F5*'1 - Grunddaten'!$C$10*'1 - Grunddaten'!$C$6</f>
        <v>0</v>
      </c>
      <c r="H5" s="7"/>
      <c r="I5" s="7"/>
      <c r="J5" s="7"/>
      <c r="K5" s="7"/>
      <c r="L5" s="7"/>
      <c r="M5" s="7"/>
      <c r="N5" s="7"/>
      <c r="O5" s="7"/>
      <c r="P5" s="7"/>
      <c r="Q5" s="7"/>
      <c r="R5" s="7"/>
      <c r="S5" s="7"/>
      <c r="T5" s="7"/>
      <c r="U5" s="7"/>
      <c r="V5" s="7"/>
      <c r="W5" s="7"/>
      <c r="X5" s="7"/>
      <c r="Y5" s="7"/>
      <c r="Z5" s="7"/>
      <c r="AA5" s="7"/>
    </row>
    <row r="6" spans="1:27" ht="26.25" customHeight="1">
      <c r="A6" s="8"/>
      <c r="B6" s="8" t="s">
        <v>10</v>
      </c>
      <c r="C6" s="29">
        <v>2</v>
      </c>
      <c r="D6" s="30">
        <v>1</v>
      </c>
      <c r="E6" s="31">
        <f t="shared" si="0"/>
        <v>0.2</v>
      </c>
      <c r="F6" s="32">
        <f>C6/'1 - Grunddaten'!$C$11</f>
        <v>9.5238095238095233E-2</v>
      </c>
      <c r="G6" s="33">
        <f>E6*F6*'1 - Grunddaten'!$C$10*'1 - Grunddaten'!$C$6</f>
        <v>852</v>
      </c>
      <c r="H6" s="7"/>
      <c r="I6" s="7"/>
      <c r="J6" s="7"/>
      <c r="K6" s="7"/>
      <c r="L6" s="7"/>
      <c r="M6" s="7"/>
      <c r="N6" s="7"/>
      <c r="O6" s="7"/>
      <c r="P6" s="7"/>
      <c r="Q6" s="7"/>
      <c r="R6" s="7"/>
      <c r="S6" s="7"/>
      <c r="T6" s="7"/>
      <c r="U6" s="7"/>
      <c r="V6" s="7"/>
      <c r="W6" s="7"/>
      <c r="X6" s="7"/>
      <c r="Y6" s="7"/>
      <c r="Z6" s="7"/>
      <c r="AA6" s="7"/>
    </row>
    <row r="7" spans="1:27" ht="26.25" customHeight="1">
      <c r="A7" s="8"/>
      <c r="B7" s="8" t="s">
        <v>11</v>
      </c>
      <c r="C7" s="29">
        <v>3</v>
      </c>
      <c r="D7" s="30">
        <v>2</v>
      </c>
      <c r="E7" s="31">
        <f t="shared" si="0"/>
        <v>0.4</v>
      </c>
      <c r="F7" s="32">
        <f>C7/'1 - Grunddaten'!$C$11</f>
        <v>0.14285714285714285</v>
      </c>
      <c r="G7" s="33">
        <f>E7*F7*'1 - Grunddaten'!$C$10*'1 - Grunddaten'!$C$6</f>
        <v>2556</v>
      </c>
      <c r="H7" s="7"/>
      <c r="I7" s="7"/>
      <c r="J7" s="7"/>
      <c r="K7" s="7"/>
      <c r="L7" s="7"/>
      <c r="M7" s="7"/>
      <c r="N7" s="7"/>
      <c r="O7" s="7"/>
      <c r="P7" s="7"/>
      <c r="Q7" s="7"/>
      <c r="R7" s="7"/>
      <c r="S7" s="7"/>
      <c r="T7" s="7"/>
      <c r="U7" s="7"/>
      <c r="V7" s="7"/>
      <c r="W7" s="7"/>
      <c r="X7" s="7"/>
      <c r="Y7" s="7"/>
      <c r="Z7" s="7"/>
      <c r="AA7" s="7"/>
    </row>
    <row r="8" spans="1:27" ht="26.25" customHeight="1">
      <c r="A8" s="8"/>
      <c r="B8" s="8" t="s">
        <v>12</v>
      </c>
      <c r="C8" s="29">
        <v>4</v>
      </c>
      <c r="D8" s="30">
        <v>3</v>
      </c>
      <c r="E8" s="31">
        <f t="shared" si="0"/>
        <v>0.6</v>
      </c>
      <c r="F8" s="32">
        <f>C8/'1 - Grunddaten'!$C$11</f>
        <v>0.19047619047619047</v>
      </c>
      <c r="G8" s="33">
        <f>E8*F8*'1 - Grunddaten'!$C$10*'1 - Grunddaten'!$C$6</f>
        <v>5111.9999999999991</v>
      </c>
      <c r="H8" s="7"/>
      <c r="I8" s="7"/>
      <c r="J8" s="7"/>
      <c r="K8" s="7"/>
      <c r="L8" s="7"/>
      <c r="M8" s="7"/>
      <c r="N8" s="7"/>
      <c r="O8" s="7"/>
      <c r="P8" s="7"/>
      <c r="Q8" s="7"/>
      <c r="R8" s="7"/>
      <c r="S8" s="7"/>
      <c r="T8" s="7"/>
      <c r="U8" s="7"/>
      <c r="V8" s="7"/>
      <c r="W8" s="7"/>
      <c r="X8" s="7"/>
      <c r="Y8" s="7"/>
      <c r="Z8" s="7"/>
      <c r="AA8" s="7"/>
    </row>
    <row r="9" spans="1:27" ht="26.25" customHeight="1">
      <c r="A9" s="8"/>
      <c r="B9" s="8" t="s">
        <v>13</v>
      </c>
      <c r="C9" s="29">
        <v>5</v>
      </c>
      <c r="D9" s="30">
        <v>4</v>
      </c>
      <c r="E9" s="31">
        <f t="shared" si="0"/>
        <v>0.8</v>
      </c>
      <c r="F9" s="32">
        <f>C9/'1 - Grunddaten'!$C$11</f>
        <v>0.23809523809523808</v>
      </c>
      <c r="G9" s="33">
        <f>E9*F9*'1 - Grunddaten'!$C$10*'1 - Grunddaten'!$C$6</f>
        <v>8520</v>
      </c>
      <c r="H9" s="7"/>
      <c r="I9" s="7"/>
      <c r="J9" s="7"/>
      <c r="K9" s="7"/>
      <c r="L9" s="7"/>
      <c r="M9" s="7"/>
      <c r="N9" s="7"/>
      <c r="O9" s="7"/>
      <c r="P9" s="7"/>
      <c r="Q9" s="7"/>
      <c r="R9" s="7"/>
      <c r="S9" s="7"/>
      <c r="T9" s="7"/>
      <c r="U9" s="7"/>
      <c r="V9" s="7"/>
      <c r="W9" s="7"/>
      <c r="X9" s="7"/>
      <c r="Y9" s="7"/>
      <c r="Z9" s="7"/>
      <c r="AA9" s="7"/>
    </row>
    <row r="10" spans="1:27" ht="26.25" customHeight="1">
      <c r="A10" s="8"/>
      <c r="B10" s="8" t="s">
        <v>14</v>
      </c>
      <c r="C10" s="29">
        <v>6</v>
      </c>
      <c r="D10" s="30">
        <v>5</v>
      </c>
      <c r="E10" s="31">
        <f t="shared" si="0"/>
        <v>1</v>
      </c>
      <c r="F10" s="32">
        <f>C10/'1 - Grunddaten'!$C$11</f>
        <v>0.2857142857142857</v>
      </c>
      <c r="G10" s="33">
        <f>E10*F10*'1 - Grunddaten'!$C$10*'1 - Grunddaten'!$C$6</f>
        <v>12780</v>
      </c>
      <c r="H10" s="7"/>
      <c r="I10" s="7"/>
      <c r="J10" s="7"/>
      <c r="K10" s="7"/>
      <c r="L10" s="7"/>
      <c r="M10" s="7"/>
      <c r="N10" s="7"/>
      <c r="O10" s="7"/>
      <c r="P10" s="7"/>
      <c r="Q10" s="7"/>
      <c r="R10" s="7"/>
      <c r="S10" s="7"/>
      <c r="T10" s="7"/>
      <c r="U10" s="7"/>
      <c r="V10" s="7"/>
      <c r="W10" s="7"/>
      <c r="X10" s="7"/>
      <c r="Y10" s="7"/>
      <c r="Z10" s="7"/>
      <c r="AA10" s="7"/>
    </row>
    <row r="11" spans="1:27" ht="14.2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18">
      <c r="A12" s="6"/>
      <c r="B12" s="37" t="s">
        <v>25</v>
      </c>
      <c r="C12" s="35"/>
      <c r="D12" s="35"/>
      <c r="E12" s="35"/>
      <c r="F12" s="35"/>
      <c r="G12" s="35"/>
      <c r="H12" s="6"/>
      <c r="I12" s="6"/>
      <c r="J12" s="6"/>
      <c r="K12" s="6"/>
      <c r="L12" s="6"/>
      <c r="M12" s="6"/>
      <c r="N12" s="6"/>
      <c r="O12" s="6"/>
      <c r="P12" s="6"/>
      <c r="Q12" s="6"/>
      <c r="R12" s="6"/>
      <c r="S12" s="6"/>
      <c r="T12" s="6"/>
      <c r="U12" s="6"/>
      <c r="V12" s="6"/>
      <c r="W12" s="6"/>
      <c r="X12" s="6"/>
      <c r="Y12" s="6"/>
      <c r="Z12" s="6"/>
      <c r="AA12" s="6"/>
    </row>
    <row r="13" spans="1:27" ht="35" customHeight="1">
      <c r="A13" s="6"/>
      <c r="B13" s="38" t="s">
        <v>51</v>
      </c>
      <c r="C13" s="39"/>
      <c r="D13" s="39"/>
      <c r="E13" s="39"/>
      <c r="F13" s="39"/>
      <c r="G13" s="39"/>
      <c r="H13" s="6"/>
      <c r="I13" s="6"/>
      <c r="J13" s="6"/>
      <c r="K13" s="6"/>
      <c r="L13" s="6"/>
      <c r="M13" s="6"/>
      <c r="N13" s="6"/>
      <c r="O13" s="6"/>
      <c r="P13" s="6"/>
      <c r="Q13" s="6"/>
      <c r="R13" s="6"/>
      <c r="S13" s="6"/>
      <c r="T13" s="6"/>
      <c r="U13" s="6"/>
      <c r="V13" s="6"/>
      <c r="W13" s="6"/>
      <c r="X13" s="6"/>
      <c r="Y13" s="6"/>
      <c r="Z13" s="6"/>
      <c r="AA13" s="6"/>
    </row>
    <row r="14" spans="1:27" ht="35" customHeight="1">
      <c r="A14" s="6"/>
      <c r="B14" s="38" t="s">
        <v>52</v>
      </c>
      <c r="C14" s="35"/>
      <c r="D14" s="35"/>
      <c r="E14" s="35"/>
      <c r="F14" s="35"/>
      <c r="G14" s="35"/>
      <c r="H14" s="6"/>
      <c r="I14" s="6"/>
      <c r="J14" s="6"/>
      <c r="K14" s="6"/>
      <c r="L14" s="6"/>
      <c r="M14" s="6"/>
      <c r="N14" s="6"/>
      <c r="O14" s="6"/>
      <c r="P14" s="6"/>
      <c r="Q14" s="6"/>
      <c r="R14" s="6"/>
      <c r="S14" s="6"/>
      <c r="T14" s="6"/>
      <c r="U14" s="6"/>
      <c r="V14" s="6"/>
      <c r="W14" s="6"/>
      <c r="X14" s="6"/>
      <c r="Y14" s="6"/>
      <c r="Z14" s="6"/>
      <c r="AA14" s="6"/>
    </row>
    <row r="15" spans="1:27" ht="16">
      <c r="A15" s="6"/>
      <c r="H15" s="6"/>
      <c r="I15" s="6"/>
      <c r="J15" s="6"/>
      <c r="K15" s="6"/>
      <c r="L15" s="6"/>
      <c r="M15" s="6"/>
      <c r="N15" s="6"/>
      <c r="O15" s="6"/>
      <c r="P15" s="6"/>
      <c r="Q15" s="6"/>
      <c r="R15" s="6"/>
      <c r="S15" s="6"/>
      <c r="T15" s="6"/>
      <c r="U15" s="6"/>
      <c r="V15" s="6"/>
      <c r="W15" s="6"/>
      <c r="X15" s="6"/>
      <c r="Y15" s="6"/>
      <c r="Z15" s="6"/>
      <c r="AA15" s="6"/>
    </row>
    <row r="16" spans="1:27" ht="16">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ht="27" customHeight="1">
      <c r="A17" s="6"/>
      <c r="B17" s="40"/>
      <c r="C17" s="40"/>
      <c r="D17" s="40"/>
      <c r="E17" s="40"/>
      <c r="F17" s="40"/>
      <c r="G17" s="40"/>
      <c r="H17" s="6"/>
      <c r="I17" s="6"/>
      <c r="J17" s="6"/>
      <c r="K17" s="6"/>
      <c r="L17" s="6"/>
      <c r="M17" s="6"/>
      <c r="N17" s="6"/>
      <c r="O17" s="6"/>
      <c r="P17" s="6"/>
      <c r="Q17" s="6"/>
      <c r="R17" s="6"/>
      <c r="S17" s="6"/>
      <c r="T17" s="6"/>
      <c r="U17" s="6"/>
      <c r="V17" s="6"/>
      <c r="W17" s="6"/>
      <c r="X17" s="6"/>
      <c r="Y17" s="6"/>
      <c r="Z17" s="6"/>
      <c r="AA17" s="6"/>
    </row>
    <row r="18" spans="1:27" ht="16">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6">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ht="16">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6">
      <c r="A21" s="6"/>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ht="16">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ht="16">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ht="16">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16">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ht="16">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ht="16">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ht="16">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ht="16">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16">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16">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6">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6">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6">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6">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6">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6">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6">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ht="16">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ht="16">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6">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6">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6">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6">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6">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6">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6">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6">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6">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6">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6">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6">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6">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6">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6">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6">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6">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6">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ht="16">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6">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6">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6">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6">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6">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6">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6">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6">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6">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6">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6">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6">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6">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6">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6">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6">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6">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6">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6">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6">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6">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6">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6">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6">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6">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6">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6">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6">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6">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6">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6">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6">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6">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6">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6">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6">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6">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6">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6">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6">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6">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6">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6">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6">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6">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6">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6">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6">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6">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6">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6">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6">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6">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6">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6">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6">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6">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6">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6">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6">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6">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6">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6">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6">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6">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6">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6">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6">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6">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6">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6">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6">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6">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6">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6">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6">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6">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6">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6">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6">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6">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6">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6">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6">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6">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6">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6">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6">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6">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6">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6">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6">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6">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6">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6">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6">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6">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6">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6">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6">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6">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6">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6">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6">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6">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6">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6">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6">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6">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6">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6">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6">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6">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6">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6">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6">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6">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6">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6">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6">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6">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6">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6">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6">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6">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6">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6">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6">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6">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6">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6">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6">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6">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6">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6">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6">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6">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6">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6">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6">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6">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6">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6">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6">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6">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6">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6">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6">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6">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6">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6">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6">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6">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6">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6">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6">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6">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6">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6">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6">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6">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6">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6">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6">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6">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6">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6">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6">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6">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6">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6">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6">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6">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6">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6">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6">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6">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6">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6">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6">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6">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6">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6">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6">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6">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6">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6">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6">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6">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6">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6">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6">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6">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6">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6">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6">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6">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6">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6">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6">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6">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6">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6">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6">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6">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6">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6">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6">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6">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6">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6">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6">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6">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6">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6">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6">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6">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6">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6">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6">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6">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6">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6">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6">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6">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6">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6">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6">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6">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6">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6">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6">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6">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6">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6">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6">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6">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6">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6">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6">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6">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6">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6">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6">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6">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6">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6">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6">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6">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6">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6">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6">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6">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6">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6">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6">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6">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6">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6">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6">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6">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6">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6">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6">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6">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6">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6">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6">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6">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6">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6">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6">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6">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6">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6">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6">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6">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6">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6">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6">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6">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6">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6">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6">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6">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6">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6">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6">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6">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6">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6">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6">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6">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6">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6">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6">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6">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6">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6">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6">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6">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6">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6">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6">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6">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6">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6">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6">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6">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6">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6">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6">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6">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6">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6">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6">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6">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6">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6">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6">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6">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6">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6">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6">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6">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6">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6">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6">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6">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6">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6">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6">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6">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6">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6">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6">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6">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6">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6">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6">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6">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6">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6">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6">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6">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6">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6">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6">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6">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6">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6">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6">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6">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6">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6">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6">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6">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6">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6">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6">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6">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6">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6">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6">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6">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6">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6">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6">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6">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6">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6">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6">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6">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6">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6">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6">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6">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6">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6">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6">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6">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6">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6">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6">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6">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6">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6">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6">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6">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6">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6">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6">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6">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6">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6">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6">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6">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6">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6">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6">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6">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6">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6">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6">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6">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6">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6">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6">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6">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6">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6">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6">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6">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6">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6">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6">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6">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6">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6">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6">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6">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6">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6">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6">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6">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6">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6">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6">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6">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6">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6">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6">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6">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6">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6">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6">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6">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6">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6">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6">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6">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6">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6">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6">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6">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6">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6">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6">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6">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6">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6">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6">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6">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6">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6">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6">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6">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6">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6">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6">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6">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6">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6">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6">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6">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6">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6">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6">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6">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6">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6">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6">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6">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6">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6">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6">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6">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6">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6">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6">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6">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6">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6">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6">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6">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6">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6">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6">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6">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6">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6">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6">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6">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6">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6">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6">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6">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6">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6">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6">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6">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6">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6">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6">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6">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6">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6">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6">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6">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6">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6">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6">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6">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6">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6">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6">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6">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6">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6">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6">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6">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6">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6">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6">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6">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6">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6">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6">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6">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6">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6">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6">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6">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6">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6">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6">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6">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6">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6">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6">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6">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6">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6">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6">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6">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6">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6">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6">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6">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6">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6">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6">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6">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6">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6">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6">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6">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6">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6">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6">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6">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6">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6">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6">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6">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6">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6">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6">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6">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6">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6">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6">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6">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6">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6">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6">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6">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6">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6">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6">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6">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6">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6">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6">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6">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6">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sheetData>
  <mergeCells count="5">
    <mergeCell ref="B2:G2"/>
    <mergeCell ref="B12:G12"/>
    <mergeCell ref="B13:G13"/>
    <mergeCell ref="B14:G14"/>
    <mergeCell ref="B17:G1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Z997"/>
  <sheetViews>
    <sheetView showGridLines="0" tabSelected="1" topLeftCell="A12" zoomScale="180" zoomScaleNormal="180" workbookViewId="0">
      <selection activeCell="B17" sqref="B17"/>
    </sheetView>
  </sheetViews>
  <sheetFormatPr baseColWidth="10" defaultColWidth="14.5" defaultRowHeight="15.75" customHeight="1"/>
  <cols>
    <col min="1" max="1" width="5.5" customWidth="1"/>
    <col min="2" max="2" width="87.6640625" customWidth="1"/>
    <col min="3" max="3" width="20.33203125" customWidth="1"/>
  </cols>
  <sheetData>
    <row r="2" spans="1:26" ht="18">
      <c r="A2" s="6"/>
      <c r="B2" s="42" t="s">
        <v>26</v>
      </c>
      <c r="C2" s="35"/>
      <c r="D2" s="6"/>
      <c r="E2" s="6"/>
      <c r="F2" s="6"/>
      <c r="G2" s="6"/>
      <c r="H2" s="6"/>
      <c r="I2" s="6"/>
      <c r="J2" s="6"/>
      <c r="K2" s="6"/>
      <c r="L2" s="6"/>
      <c r="M2" s="6"/>
      <c r="N2" s="6"/>
      <c r="O2" s="6"/>
      <c r="P2" s="6"/>
      <c r="Q2" s="6"/>
      <c r="R2" s="6"/>
      <c r="S2" s="6"/>
      <c r="T2" s="6"/>
      <c r="U2" s="6"/>
      <c r="V2" s="6"/>
      <c r="W2" s="6"/>
      <c r="X2" s="6"/>
      <c r="Y2" s="6"/>
      <c r="Z2" s="6"/>
    </row>
    <row r="3" spans="1:26" ht="16">
      <c r="A3" s="6"/>
      <c r="B3" s="6"/>
      <c r="C3" s="6"/>
      <c r="D3" s="6"/>
      <c r="E3" s="6"/>
      <c r="F3" s="6"/>
      <c r="G3" s="6"/>
      <c r="H3" s="6"/>
      <c r="I3" s="6"/>
      <c r="J3" s="6"/>
      <c r="K3" s="6"/>
      <c r="L3" s="6"/>
      <c r="M3" s="6"/>
      <c r="N3" s="6"/>
      <c r="O3" s="6"/>
      <c r="P3" s="6"/>
      <c r="Q3" s="6"/>
      <c r="R3" s="6"/>
      <c r="S3" s="6"/>
      <c r="T3" s="6"/>
      <c r="U3" s="6"/>
      <c r="V3" s="6"/>
      <c r="W3" s="6"/>
      <c r="X3" s="6"/>
      <c r="Y3" s="6"/>
      <c r="Z3" s="6"/>
    </row>
    <row r="4" spans="1:26" ht="16">
      <c r="A4" s="6"/>
      <c r="B4" s="6"/>
      <c r="C4" s="6"/>
      <c r="D4" s="6"/>
      <c r="E4" s="6"/>
      <c r="F4" s="6"/>
      <c r="G4" s="6"/>
      <c r="H4" s="6"/>
      <c r="I4" s="6"/>
      <c r="J4" s="6"/>
      <c r="K4" s="6"/>
      <c r="L4" s="6"/>
      <c r="M4" s="6"/>
      <c r="N4" s="6"/>
      <c r="O4" s="6"/>
      <c r="P4" s="6"/>
      <c r="Q4" s="6"/>
      <c r="R4" s="6"/>
      <c r="S4" s="6"/>
      <c r="T4" s="6"/>
      <c r="U4" s="6"/>
      <c r="V4" s="6"/>
      <c r="W4" s="6"/>
      <c r="X4" s="6"/>
      <c r="Y4" s="6"/>
      <c r="Z4" s="6"/>
    </row>
    <row r="5" spans="1:26" ht="16">
      <c r="A5" s="6"/>
      <c r="B5" s="6"/>
      <c r="C5" s="6"/>
      <c r="D5" s="6"/>
      <c r="E5" s="6"/>
      <c r="F5" s="6"/>
      <c r="G5" s="6"/>
      <c r="H5" s="6"/>
      <c r="I5" s="6"/>
      <c r="J5" s="6"/>
      <c r="K5" s="6"/>
      <c r="L5" s="6"/>
      <c r="M5" s="6"/>
      <c r="N5" s="6"/>
      <c r="O5" s="6"/>
      <c r="P5" s="6"/>
      <c r="Q5" s="6"/>
      <c r="R5" s="6"/>
      <c r="S5" s="6"/>
      <c r="T5" s="6"/>
      <c r="U5" s="6"/>
      <c r="V5" s="6"/>
      <c r="W5" s="6"/>
      <c r="X5" s="6"/>
      <c r="Y5" s="6"/>
      <c r="Z5" s="6"/>
    </row>
    <row r="6" spans="1:26" ht="16">
      <c r="A6" s="6"/>
      <c r="B6" s="6"/>
      <c r="C6" s="6"/>
      <c r="D6" s="6"/>
      <c r="E6" s="6"/>
      <c r="F6" s="6"/>
      <c r="G6" s="6"/>
      <c r="H6" s="6"/>
      <c r="I6" s="6"/>
      <c r="J6" s="6"/>
      <c r="K6" s="6"/>
      <c r="L6" s="6"/>
      <c r="M6" s="6"/>
      <c r="N6" s="6"/>
      <c r="O6" s="6"/>
      <c r="P6" s="6"/>
      <c r="Q6" s="6"/>
      <c r="R6" s="6"/>
      <c r="S6" s="6"/>
      <c r="T6" s="6"/>
      <c r="U6" s="6"/>
      <c r="V6" s="6"/>
      <c r="W6" s="6"/>
      <c r="X6" s="6"/>
      <c r="Y6" s="6"/>
      <c r="Z6" s="6"/>
    </row>
    <row r="7" spans="1:26" ht="16">
      <c r="A7" s="6"/>
      <c r="B7" s="6"/>
      <c r="C7" s="6"/>
      <c r="D7" s="6"/>
      <c r="E7" s="6"/>
      <c r="F7" s="6"/>
      <c r="G7" s="6"/>
      <c r="H7" s="6"/>
      <c r="I7" s="6"/>
      <c r="J7" s="6"/>
      <c r="K7" s="6"/>
      <c r="L7" s="6"/>
      <c r="M7" s="6"/>
      <c r="N7" s="6"/>
      <c r="O7" s="6"/>
      <c r="P7" s="6"/>
      <c r="Q7" s="6"/>
      <c r="R7" s="6"/>
      <c r="S7" s="6"/>
      <c r="T7" s="6"/>
      <c r="U7" s="6"/>
      <c r="V7" s="6"/>
      <c r="W7" s="6"/>
      <c r="X7" s="6"/>
      <c r="Y7" s="6"/>
      <c r="Z7" s="6"/>
    </row>
    <row r="8" spans="1:26" ht="16">
      <c r="A8" s="6"/>
      <c r="B8" s="6"/>
      <c r="C8" s="6"/>
      <c r="D8" s="6"/>
      <c r="E8" s="6"/>
      <c r="F8" s="6"/>
      <c r="G8" s="6"/>
      <c r="H8" s="6"/>
      <c r="I8" s="6"/>
      <c r="J8" s="6"/>
      <c r="K8" s="6"/>
      <c r="L8" s="6"/>
      <c r="M8" s="6"/>
      <c r="N8" s="6"/>
      <c r="O8" s="6"/>
      <c r="P8" s="6"/>
      <c r="Q8" s="6"/>
      <c r="R8" s="6"/>
      <c r="S8" s="6"/>
      <c r="T8" s="6"/>
      <c r="U8" s="6"/>
      <c r="V8" s="6"/>
      <c r="W8" s="6"/>
      <c r="X8" s="6"/>
      <c r="Y8" s="6"/>
      <c r="Z8" s="6"/>
    </row>
    <row r="9" spans="1:26" ht="16">
      <c r="A9" s="6"/>
      <c r="B9" s="6"/>
      <c r="C9" s="6"/>
      <c r="D9" s="6"/>
      <c r="E9" s="6"/>
      <c r="F9" s="6"/>
      <c r="G9" s="6"/>
      <c r="H9" s="6"/>
      <c r="I9" s="6"/>
      <c r="J9" s="6"/>
      <c r="K9" s="6"/>
      <c r="L9" s="6"/>
      <c r="M9" s="6"/>
      <c r="N9" s="6"/>
      <c r="O9" s="6"/>
      <c r="P9" s="6"/>
      <c r="Q9" s="6"/>
      <c r="R9" s="6"/>
      <c r="S9" s="6"/>
      <c r="T9" s="6"/>
      <c r="U9" s="6"/>
      <c r="V9" s="6"/>
      <c r="W9" s="6"/>
      <c r="X9" s="6"/>
      <c r="Y9" s="6"/>
      <c r="Z9" s="6"/>
    </row>
    <row r="10" spans="1:26" ht="16">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58.2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23.25" customHeight="1">
      <c r="A13" s="6"/>
      <c r="B13" s="43" t="s">
        <v>27</v>
      </c>
      <c r="C13" s="35"/>
      <c r="D13" s="6"/>
      <c r="E13" s="6"/>
      <c r="F13" s="6"/>
      <c r="G13" s="6"/>
      <c r="H13" s="6"/>
      <c r="I13" s="6"/>
      <c r="J13" s="6"/>
      <c r="K13" s="6"/>
      <c r="L13" s="6"/>
      <c r="M13" s="6"/>
      <c r="N13" s="6"/>
      <c r="O13" s="6"/>
      <c r="P13" s="6"/>
      <c r="Q13" s="6"/>
      <c r="R13" s="6"/>
      <c r="S13" s="6"/>
      <c r="T13" s="6"/>
      <c r="U13" s="6"/>
      <c r="V13" s="6"/>
      <c r="W13" s="6"/>
      <c r="X13" s="6"/>
      <c r="Y13" s="6"/>
      <c r="Z13" s="6"/>
    </row>
    <row r="14" spans="1:26" ht="20" hidden="1" customHeight="1">
      <c r="A14" s="6"/>
      <c r="B14" s="8" t="s">
        <v>28</v>
      </c>
      <c r="C14" s="14">
        <f>ROUNDUP(SUM('2 - Erw. Schreibtischnutzug'!G5:G10),0)</f>
        <v>29820</v>
      </c>
      <c r="D14" s="6"/>
      <c r="E14" s="6"/>
      <c r="F14" s="6"/>
      <c r="G14" s="6"/>
      <c r="H14" s="6"/>
      <c r="I14" s="6"/>
      <c r="J14" s="6"/>
      <c r="K14" s="6"/>
      <c r="L14" s="6"/>
      <c r="M14" s="6"/>
      <c r="N14" s="6"/>
      <c r="O14" s="6"/>
      <c r="P14" s="6"/>
      <c r="Q14" s="6"/>
      <c r="R14" s="6"/>
      <c r="S14" s="6"/>
      <c r="T14" s="6"/>
      <c r="U14" s="6"/>
      <c r="V14" s="6"/>
      <c r="W14" s="6"/>
      <c r="X14" s="6"/>
      <c r="Y14" s="6"/>
      <c r="Z14" s="6"/>
    </row>
    <row r="15" spans="1:26" ht="25" customHeight="1">
      <c r="A15" s="6"/>
      <c r="B15" s="11" t="s">
        <v>53</v>
      </c>
      <c r="C15" s="7">
        <f>ROUNDUP(C14/'1 - Grunddaten'!C6,0)</f>
        <v>140</v>
      </c>
      <c r="D15" s="6"/>
      <c r="E15" s="6"/>
      <c r="F15" s="6"/>
      <c r="G15" s="6"/>
      <c r="H15" s="6"/>
      <c r="I15" s="6"/>
      <c r="J15" s="6"/>
      <c r="K15" s="6"/>
      <c r="L15" s="6"/>
      <c r="M15" s="6"/>
      <c r="N15" s="6"/>
      <c r="O15" s="6"/>
      <c r="P15" s="6"/>
      <c r="Q15" s="6"/>
      <c r="R15" s="6"/>
      <c r="S15" s="6"/>
      <c r="T15" s="6"/>
      <c r="U15" s="6"/>
      <c r="V15" s="6"/>
      <c r="W15" s="6"/>
      <c r="X15" s="6"/>
      <c r="Y15" s="6"/>
      <c r="Z15" s="6"/>
    </row>
    <row r="16" spans="1:26" ht="23.25" customHeight="1">
      <c r="A16" s="6"/>
      <c r="B16" s="20" t="s">
        <v>29</v>
      </c>
      <c r="C16" s="21">
        <f>1-(C15/'1 - Grunddaten'!C9)</f>
        <v>0.36363636363636365</v>
      </c>
      <c r="D16" s="6"/>
      <c r="E16" s="6"/>
      <c r="F16" s="6"/>
      <c r="G16" s="6"/>
      <c r="H16" s="6"/>
      <c r="I16" s="6"/>
      <c r="J16" s="6"/>
      <c r="K16" s="6"/>
      <c r="L16" s="6"/>
      <c r="M16" s="6"/>
      <c r="N16" s="6"/>
      <c r="O16" s="6"/>
      <c r="P16" s="6"/>
      <c r="Q16" s="6"/>
      <c r="R16" s="6"/>
      <c r="S16" s="6"/>
      <c r="T16" s="6"/>
      <c r="U16" s="6"/>
      <c r="V16" s="6"/>
      <c r="W16" s="6"/>
      <c r="X16" s="6"/>
      <c r="Y16" s="6"/>
      <c r="Z16" s="6"/>
    </row>
    <row r="17" spans="1:26" ht="23.25" customHeight="1">
      <c r="A17" s="6"/>
      <c r="B17" s="20" t="s">
        <v>30</v>
      </c>
      <c r="C17" s="22">
        <f>'1 - Grunddaten'!C9-C15</f>
        <v>80</v>
      </c>
      <c r="D17" s="6"/>
      <c r="E17" s="6"/>
      <c r="F17" s="6"/>
      <c r="G17" s="6"/>
      <c r="H17" s="6"/>
      <c r="I17" s="6"/>
      <c r="J17" s="6"/>
      <c r="K17" s="6"/>
      <c r="L17" s="6"/>
      <c r="M17" s="6"/>
      <c r="N17" s="6"/>
      <c r="O17" s="6"/>
      <c r="P17" s="6"/>
      <c r="Q17" s="6"/>
      <c r="R17" s="6"/>
      <c r="S17" s="6"/>
      <c r="T17" s="6"/>
      <c r="U17" s="6"/>
      <c r="V17" s="6"/>
      <c r="W17" s="6"/>
      <c r="X17" s="6"/>
      <c r="Y17" s="6"/>
      <c r="Z17" s="6"/>
    </row>
    <row r="18" spans="1:26" ht="23.25" customHeight="1">
      <c r="A18" s="6"/>
      <c r="B18" s="11" t="s">
        <v>54</v>
      </c>
      <c r="C18" s="7">
        <f>ROUNDDOWN('1 - Grunddaten'!C9/C15*'1 - Grunddaten'!C10,0)</f>
        <v>330</v>
      </c>
      <c r="D18" s="6"/>
      <c r="E18" s="6"/>
      <c r="F18" s="6"/>
      <c r="G18" s="6"/>
      <c r="H18" s="6"/>
      <c r="I18" s="6"/>
      <c r="J18" s="6"/>
      <c r="K18" s="6"/>
      <c r="L18" s="6"/>
      <c r="M18" s="6"/>
      <c r="N18" s="6"/>
      <c r="O18" s="6"/>
      <c r="P18" s="6"/>
      <c r="Q18" s="6"/>
      <c r="R18" s="6"/>
      <c r="S18" s="6"/>
      <c r="T18" s="6"/>
      <c r="U18" s="6"/>
      <c r="V18" s="6"/>
      <c r="W18" s="6"/>
      <c r="X18" s="6"/>
      <c r="Y18" s="6"/>
      <c r="Z18" s="6"/>
    </row>
    <row r="19" spans="1:26" ht="219" customHeight="1">
      <c r="A19" s="6"/>
      <c r="B19" s="7"/>
      <c r="C19" s="7"/>
      <c r="D19" s="6"/>
      <c r="E19" s="6"/>
      <c r="F19" s="6"/>
      <c r="G19" s="6"/>
      <c r="H19" s="6"/>
      <c r="I19" s="6"/>
      <c r="J19" s="6"/>
      <c r="K19" s="6"/>
      <c r="L19" s="6"/>
      <c r="M19" s="6"/>
      <c r="N19" s="6"/>
      <c r="O19" s="6"/>
      <c r="P19" s="6"/>
      <c r="Q19" s="6"/>
      <c r="R19" s="6"/>
      <c r="S19" s="6"/>
      <c r="T19" s="6"/>
      <c r="U19" s="6"/>
      <c r="V19" s="6"/>
      <c r="W19" s="6"/>
      <c r="X19" s="6"/>
      <c r="Y19" s="6"/>
      <c r="Z19" s="6"/>
    </row>
    <row r="20" spans="1:26" ht="32.2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57"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23.25" customHeight="1">
      <c r="A22" s="6"/>
      <c r="B22" s="43" t="s">
        <v>31</v>
      </c>
      <c r="C22" s="35"/>
      <c r="D22" s="6"/>
      <c r="E22" s="6"/>
      <c r="F22" s="6"/>
      <c r="G22" s="6"/>
      <c r="H22" s="6"/>
      <c r="I22" s="6"/>
      <c r="J22" s="6"/>
      <c r="K22" s="6"/>
      <c r="L22" s="6"/>
      <c r="M22" s="6"/>
      <c r="N22" s="6"/>
      <c r="O22" s="6"/>
      <c r="P22" s="6"/>
      <c r="Q22" s="6"/>
      <c r="R22" s="6"/>
      <c r="S22" s="6"/>
      <c r="T22" s="6"/>
      <c r="U22" s="6"/>
      <c r="V22" s="6"/>
      <c r="W22" s="6"/>
      <c r="X22" s="6"/>
      <c r="Y22" s="6"/>
      <c r="Z22" s="6"/>
    </row>
    <row r="23" spans="1:26" ht="23.25" customHeight="1">
      <c r="A23" s="23">
        <f>IF('1 - Grunddaten'!C16+'1 - Grunddaten'!C15&gt;0,1,0)</f>
        <v>1</v>
      </c>
      <c r="B23" s="8" t="str">
        <f>IF(A23=1,"Wie viel Bürofläche (in Quadratmetern) kann freigemacht werden?","No Data entered on 1 - Basic Data")</f>
        <v>Wie viel Bürofläche (in Quadratmetern) kann freigemacht werden?</v>
      </c>
      <c r="C23" s="16">
        <f>IF(A23=1,ROUNDDOWN(C16*'1 - Grunddaten'!C15,0),"")</f>
        <v>436</v>
      </c>
      <c r="D23" s="6"/>
      <c r="E23" s="6"/>
      <c r="F23" s="6"/>
      <c r="G23" s="6"/>
      <c r="H23" s="6"/>
      <c r="I23" s="6"/>
      <c r="J23" s="6"/>
      <c r="K23" s="6"/>
      <c r="L23" s="6"/>
      <c r="M23" s="6"/>
      <c r="N23" s="6"/>
      <c r="O23" s="6"/>
      <c r="P23" s="6"/>
      <c r="Q23" s="6"/>
      <c r="R23" s="6"/>
      <c r="S23" s="6"/>
      <c r="T23" s="6"/>
      <c r="U23" s="6"/>
      <c r="V23" s="6"/>
      <c r="W23" s="6"/>
      <c r="X23" s="6"/>
      <c r="Y23" s="6"/>
      <c r="Z23" s="6"/>
    </row>
    <row r="24" spans="1:26" ht="23.25" customHeight="1">
      <c r="A24" s="6"/>
      <c r="B24" s="20" t="str">
        <f>IF(A23=1,"Wie viel könnte man pro Jahr einsparen, wenn man diese Fläche nicht mehr nutzt?","")</f>
        <v>Wie viel könnte man pro Jahr einsparen, wenn man diese Fläche nicht mehr nutzt?</v>
      </c>
      <c r="C24" s="24">
        <f>IF(A23=1,C23*'1 - Grunddaten'!C16*12,"")</f>
        <v>57552</v>
      </c>
      <c r="D24" s="6"/>
      <c r="E24" s="6"/>
      <c r="F24" s="6"/>
      <c r="G24" s="6"/>
      <c r="H24" s="6"/>
      <c r="I24" s="6"/>
      <c r="J24" s="6"/>
      <c r="K24" s="6"/>
      <c r="L24" s="6"/>
      <c r="M24" s="6"/>
      <c r="N24" s="6"/>
      <c r="O24" s="6"/>
      <c r="P24" s="6"/>
      <c r="Q24" s="6"/>
      <c r="R24" s="6"/>
      <c r="S24" s="6"/>
      <c r="T24" s="6"/>
      <c r="U24" s="6"/>
      <c r="V24" s="6"/>
      <c r="W24" s="6"/>
      <c r="X24" s="6"/>
      <c r="Y24" s="6"/>
      <c r="Z24" s="6"/>
    </row>
    <row r="25" spans="1:26" ht="23.25" customHeight="1">
      <c r="A25" s="6"/>
      <c r="B25" s="12" t="s">
        <v>32</v>
      </c>
      <c r="C25" s="25">
        <f>C17*'1 - Grunddaten'!C17</f>
        <v>200000</v>
      </c>
      <c r="D25" s="6"/>
      <c r="E25" s="6"/>
      <c r="F25" s="6"/>
      <c r="G25" s="6"/>
      <c r="H25" s="6"/>
      <c r="I25" s="6"/>
      <c r="J25" s="6"/>
      <c r="K25" s="6"/>
      <c r="L25" s="6"/>
      <c r="M25" s="6"/>
      <c r="N25" s="6"/>
      <c r="O25" s="6"/>
      <c r="P25" s="6"/>
      <c r="Q25" s="6"/>
      <c r="R25" s="6"/>
      <c r="S25" s="6"/>
      <c r="T25" s="6"/>
      <c r="U25" s="6"/>
      <c r="V25" s="6"/>
      <c r="W25" s="6"/>
      <c r="X25" s="6"/>
      <c r="Y25" s="6"/>
      <c r="Z25" s="6"/>
    </row>
    <row r="26" spans="1:26" ht="23.25" customHeight="1">
      <c r="A26" s="6"/>
      <c r="B26" s="8" t="s">
        <v>33</v>
      </c>
      <c r="C26" s="26">
        <f>C25+C24*5</f>
        <v>487760</v>
      </c>
      <c r="D26" s="6"/>
      <c r="E26" s="6"/>
      <c r="F26" s="6"/>
      <c r="G26" s="6"/>
      <c r="H26" s="6"/>
      <c r="I26" s="6"/>
      <c r="J26" s="6"/>
      <c r="K26" s="6"/>
      <c r="L26" s="6"/>
      <c r="M26" s="6"/>
      <c r="N26" s="6"/>
      <c r="O26" s="6"/>
      <c r="P26" s="6"/>
      <c r="Q26" s="6"/>
      <c r="R26" s="6"/>
      <c r="S26" s="6"/>
      <c r="T26" s="6"/>
      <c r="U26" s="6"/>
      <c r="V26" s="6"/>
      <c r="W26" s="6"/>
      <c r="X26" s="6"/>
      <c r="Y26" s="6"/>
      <c r="Z26" s="6"/>
    </row>
    <row r="27" spans="1:26" ht="236.25" customHeight="1">
      <c r="A27" s="6"/>
      <c r="B27" s="8"/>
      <c r="C27" s="7"/>
      <c r="D27" s="6"/>
      <c r="E27" s="6"/>
      <c r="F27" s="6"/>
      <c r="G27" s="6"/>
      <c r="H27" s="6"/>
      <c r="I27" s="6"/>
      <c r="J27" s="6"/>
      <c r="K27" s="6"/>
      <c r="L27" s="6"/>
      <c r="M27" s="6"/>
      <c r="N27" s="6"/>
      <c r="O27" s="6"/>
      <c r="P27" s="6"/>
      <c r="Q27" s="6"/>
      <c r="R27" s="6"/>
      <c r="S27" s="6"/>
      <c r="T27" s="6"/>
      <c r="U27" s="6"/>
      <c r="V27" s="6"/>
      <c r="W27" s="6"/>
      <c r="X27" s="6"/>
      <c r="Y27" s="6"/>
      <c r="Z27" s="6"/>
    </row>
    <row r="28" spans="1:26" ht="23.25" customHeight="1">
      <c r="A28" s="6"/>
      <c r="B28" s="43" t="s">
        <v>34</v>
      </c>
      <c r="C28" s="35"/>
      <c r="D28" s="6"/>
      <c r="E28" s="6"/>
      <c r="F28" s="6"/>
      <c r="G28" s="6"/>
      <c r="H28" s="6"/>
      <c r="I28" s="6"/>
      <c r="J28" s="6"/>
      <c r="K28" s="6"/>
      <c r="L28" s="6"/>
      <c r="M28" s="6"/>
      <c r="N28" s="6"/>
      <c r="O28" s="6"/>
      <c r="P28" s="6"/>
      <c r="Q28" s="6"/>
      <c r="R28" s="6"/>
      <c r="S28" s="6"/>
      <c r="T28" s="6"/>
      <c r="U28" s="6"/>
      <c r="V28" s="6"/>
      <c r="W28" s="6"/>
      <c r="X28" s="6"/>
      <c r="Y28" s="6"/>
      <c r="Z28" s="6"/>
    </row>
    <row r="29" spans="1:26" ht="42" customHeight="1">
      <c r="A29" s="6"/>
      <c r="B29" s="44" t="s">
        <v>55</v>
      </c>
      <c r="C29" s="35"/>
      <c r="D29" s="6"/>
      <c r="E29" s="6"/>
      <c r="F29" s="6"/>
      <c r="G29" s="6"/>
      <c r="H29" s="6"/>
      <c r="I29" s="6"/>
      <c r="J29" s="6"/>
      <c r="K29" s="6"/>
      <c r="L29" s="6"/>
      <c r="M29" s="6"/>
      <c r="N29" s="6"/>
      <c r="O29" s="6"/>
      <c r="P29" s="6"/>
      <c r="Q29" s="6"/>
      <c r="R29" s="6"/>
      <c r="S29" s="6"/>
      <c r="T29" s="6"/>
      <c r="U29" s="6"/>
      <c r="V29" s="6"/>
      <c r="W29" s="6"/>
      <c r="X29" s="6"/>
      <c r="Y29" s="6"/>
      <c r="Z29" s="6"/>
    </row>
    <row r="30" spans="1:26" ht="50" customHeight="1">
      <c r="A30" s="6"/>
      <c r="B30" s="41" t="s">
        <v>56</v>
      </c>
      <c r="C30" s="35"/>
      <c r="D30" s="6"/>
      <c r="E30" s="6"/>
      <c r="F30" s="6"/>
      <c r="G30" s="6"/>
      <c r="H30" s="6"/>
      <c r="I30" s="6"/>
      <c r="J30" s="6"/>
      <c r="K30" s="6"/>
      <c r="L30" s="6"/>
      <c r="M30" s="6"/>
      <c r="N30" s="6"/>
      <c r="O30" s="6"/>
      <c r="P30" s="6"/>
      <c r="Q30" s="6"/>
      <c r="R30" s="6"/>
      <c r="S30" s="6"/>
      <c r="T30" s="6"/>
      <c r="U30" s="6"/>
      <c r="V30" s="6"/>
      <c r="W30" s="6"/>
      <c r="X30" s="6"/>
      <c r="Y30" s="6"/>
      <c r="Z30" s="6"/>
    </row>
    <row r="31" spans="1:26" ht="16">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sheetData>
  <mergeCells count="6">
    <mergeCell ref="B30:C30"/>
    <mergeCell ref="B2:C2"/>
    <mergeCell ref="B13:C13"/>
    <mergeCell ref="B22:C22"/>
    <mergeCell ref="B28:C28"/>
    <mergeCell ref="B29:C29"/>
  </mergeCells>
  <hyperlinks>
    <hyperlink ref="B30" r:id="rId1" display="Use a desk sharing software like desk.ly to gather rich data of usage to base your decision on that data. Find out how many and wich desks could be removed without loosing benefits of your actual situation." xr:uid="{00000000-0004-0000-0300-000000000000}"/>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0 - Einleitung &amp; Erklärung</vt:lpstr>
      <vt:lpstr>1 - Grunddaten</vt:lpstr>
      <vt:lpstr>2 - Erw. Schreibtischnutzug</vt:lpstr>
      <vt:lpstr>3 - Fazit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 Weißen</cp:lastModifiedBy>
  <dcterms:created xsi:type="dcterms:W3CDTF">2022-02-08T13:50:39Z</dcterms:created>
  <dcterms:modified xsi:type="dcterms:W3CDTF">2022-02-18T07:17:03Z</dcterms:modified>
</cp:coreProperties>
</file>